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465" yWindow="495" windowWidth="9585" windowHeight="8670" tabRatio="796"/>
  </bookViews>
  <sheets>
    <sheet name="2012" sheetId="10" r:id="rId1"/>
  </sheets>
  <definedNames>
    <definedName name="_xlnm._FilterDatabase" localSheetId="0" hidden="1">'2012'!$A$3:$AI$379</definedName>
    <definedName name="CACFP_NPA_membership_1" localSheetId="0">'2012'!$D$3:$R$398</definedName>
    <definedName name="_xlnm.Print_Area" localSheetId="0">'2012'!$A$1:$S$102</definedName>
    <definedName name="_xlnm.Print_Titles" localSheetId="0">'2012'!$1:$3</definedName>
    <definedName name="qryALL" localSheetId="0">#REF!</definedName>
  </definedNames>
  <calcPr calcId="125725"/>
</workbook>
</file>

<file path=xl/calcChain.xml><?xml version="1.0" encoding="utf-8"?>
<calcChain xmlns="http://schemas.openxmlformats.org/spreadsheetml/2006/main">
  <c r="Z371" i="10"/>
  <c r="Z372"/>
  <c r="Z373"/>
  <c r="Z374"/>
  <c r="Z375"/>
  <c r="Z376"/>
  <c r="AH224"/>
  <c r="AG224"/>
  <c r="AF224"/>
  <c r="AE224"/>
  <c r="AD224"/>
  <c r="AC224"/>
  <c r="AB224"/>
  <c r="AA224"/>
  <c r="Z224"/>
  <c r="AG281"/>
  <c r="AH281"/>
  <c r="AF371"/>
  <c r="AI371" s="1"/>
  <c r="AF372"/>
  <c r="AI372" s="1"/>
  <c r="AF373"/>
  <c r="AI373" s="1"/>
  <c r="AF374"/>
  <c r="AI374" s="1"/>
  <c r="AF375"/>
  <c r="AI375" s="1"/>
  <c r="AF376"/>
  <c r="AI376" s="1"/>
  <c r="B384"/>
  <c r="B394"/>
  <c r="AI224" l="1"/>
  <c r="AI281"/>
  <c r="AH254"/>
  <c r="AG254"/>
  <c r="AF254"/>
  <c r="AE254"/>
  <c r="AA254"/>
  <c r="Z254"/>
  <c r="B392"/>
  <c r="B391"/>
  <c r="B390"/>
  <c r="B389"/>
  <c r="B388"/>
  <c r="B387"/>
  <c r="B386"/>
  <c r="A382"/>
  <c r="AH379"/>
  <c r="AG379"/>
  <c r="AF379"/>
  <c r="AE379"/>
  <c r="AD379"/>
  <c r="AC379"/>
  <c r="AB379"/>
  <c r="AA379"/>
  <c r="Z379"/>
  <c r="AH378"/>
  <c r="AG378"/>
  <c r="AF378"/>
  <c r="AE378"/>
  <c r="AD378"/>
  <c r="AC378"/>
  <c r="AB378"/>
  <c r="AH377"/>
  <c r="AG377"/>
  <c r="AF377"/>
  <c r="AE377"/>
  <c r="AD377"/>
  <c r="AC377"/>
  <c r="AB377"/>
  <c r="AH370"/>
  <c r="AG370"/>
  <c r="AF370"/>
  <c r="AE370"/>
  <c r="AD370"/>
  <c r="AC370"/>
  <c r="AB370"/>
  <c r="AA370"/>
  <c r="Z370"/>
  <c r="AH369"/>
  <c r="AG369"/>
  <c r="AF369"/>
  <c r="AE369"/>
  <c r="AD369"/>
  <c r="AC369"/>
  <c r="AB369"/>
  <c r="AA369"/>
  <c r="Z369"/>
  <c r="AH368"/>
  <c r="AG368"/>
  <c r="AF368"/>
  <c r="AE368"/>
  <c r="AD368"/>
  <c r="AC368"/>
  <c r="AB368"/>
  <c r="AA368"/>
  <c r="Z368"/>
  <c r="AH367"/>
  <c r="AG367"/>
  <c r="AF367"/>
  <c r="AE367"/>
  <c r="AD367"/>
  <c r="AC367"/>
  <c r="AB367"/>
  <c r="AA367"/>
  <c r="Z367"/>
  <c r="AH366"/>
  <c r="AG366"/>
  <c r="AF366"/>
  <c r="AE366"/>
  <c r="AD366"/>
  <c r="AC366"/>
  <c r="AB366"/>
  <c r="AA366"/>
  <c r="Z366"/>
  <c r="AH365"/>
  <c r="AG365"/>
  <c r="AF365"/>
  <c r="AE365"/>
  <c r="AD365"/>
  <c r="AC365"/>
  <c r="AB365"/>
  <c r="AA365"/>
  <c r="Z365"/>
  <c r="AH364"/>
  <c r="AG364"/>
  <c r="AF364"/>
  <c r="AE364"/>
  <c r="AD364"/>
  <c r="AC364"/>
  <c r="AB364"/>
  <c r="AA364"/>
  <c r="Z364"/>
  <c r="AH363"/>
  <c r="AG363"/>
  <c r="AF363"/>
  <c r="AE363"/>
  <c r="AD363"/>
  <c r="AC363"/>
  <c r="AB363"/>
  <c r="AA363"/>
  <c r="Z363"/>
  <c r="AH362"/>
  <c r="AG362"/>
  <c r="AF362"/>
  <c r="AE362"/>
  <c r="AD362"/>
  <c r="AC362"/>
  <c r="AB362"/>
  <c r="AA362"/>
  <c r="Z362"/>
  <c r="AH361"/>
  <c r="AG361"/>
  <c r="AF361"/>
  <c r="AE361"/>
  <c r="AD361"/>
  <c r="AC361"/>
  <c r="AB361"/>
  <c r="AA361"/>
  <c r="Z361"/>
  <c r="AH360"/>
  <c r="AG360"/>
  <c r="AF360"/>
  <c r="AE360"/>
  <c r="AD360"/>
  <c r="AC360"/>
  <c r="AB360"/>
  <c r="AA360"/>
  <c r="Z360"/>
  <c r="AH359"/>
  <c r="AG359"/>
  <c r="AF359"/>
  <c r="AE359"/>
  <c r="AD359"/>
  <c r="AC359"/>
  <c r="AB359"/>
  <c r="AH358"/>
  <c r="AG358"/>
  <c r="AF358"/>
  <c r="AE358"/>
  <c r="AD358"/>
  <c r="AC358"/>
  <c r="AB358"/>
  <c r="AA358"/>
  <c r="Z358"/>
  <c r="AH357"/>
  <c r="AG357"/>
  <c r="AF357"/>
  <c r="AE357"/>
  <c r="AD357"/>
  <c r="AC357"/>
  <c r="AB357"/>
  <c r="AA357"/>
  <c r="Z357"/>
  <c r="AH356"/>
  <c r="AG356"/>
  <c r="AF356"/>
  <c r="AE356"/>
  <c r="AD356"/>
  <c r="AC356"/>
  <c r="AB356"/>
  <c r="AA356"/>
  <c r="Z356"/>
  <c r="AH355"/>
  <c r="AG355"/>
  <c r="AF355"/>
  <c r="AE355"/>
  <c r="AD355"/>
  <c r="AC355"/>
  <c r="AB355"/>
  <c r="AA355"/>
  <c r="Z355"/>
  <c r="AH354"/>
  <c r="AG354"/>
  <c r="AF354"/>
  <c r="AE354"/>
  <c r="AD354"/>
  <c r="AC354"/>
  <c r="AB354"/>
  <c r="AA354"/>
  <c r="Z354"/>
  <c r="AH353"/>
  <c r="AG353"/>
  <c r="AF353"/>
  <c r="AE353"/>
  <c r="AD353"/>
  <c r="AC353"/>
  <c r="AB353"/>
  <c r="AA353"/>
  <c r="Z353"/>
  <c r="AH352"/>
  <c r="AG352"/>
  <c r="AF352"/>
  <c r="AE352"/>
  <c r="AD352"/>
  <c r="AC352"/>
  <c r="AB352"/>
  <c r="AA352"/>
  <c r="Z352"/>
  <c r="AH351"/>
  <c r="AG351"/>
  <c r="AF351"/>
  <c r="AE351"/>
  <c r="AD351"/>
  <c r="AC351"/>
  <c r="AB351"/>
  <c r="AA351"/>
  <c r="Z351"/>
  <c r="AH350"/>
  <c r="AG350"/>
  <c r="AF350"/>
  <c r="AE350"/>
  <c r="AD350"/>
  <c r="AC350"/>
  <c r="AB350"/>
  <c r="AA350"/>
  <c r="Z350"/>
  <c r="AH349"/>
  <c r="AG349"/>
  <c r="AF349"/>
  <c r="AE349"/>
  <c r="AD349"/>
  <c r="AC349"/>
  <c r="AB349"/>
  <c r="AH348"/>
  <c r="AG348"/>
  <c r="AF348"/>
  <c r="AE348"/>
  <c r="AD348"/>
  <c r="AC348"/>
  <c r="AB348"/>
  <c r="AA348"/>
  <c r="Z348"/>
  <c r="AH347"/>
  <c r="AG347"/>
  <c r="AF347"/>
  <c r="AE347"/>
  <c r="AD347"/>
  <c r="AC347"/>
  <c r="AB347"/>
  <c r="AA347"/>
  <c r="Z347"/>
  <c r="AH346"/>
  <c r="AG346"/>
  <c r="AF346"/>
  <c r="AE346"/>
  <c r="AD346"/>
  <c r="AC346"/>
  <c r="AB346"/>
  <c r="AH345"/>
  <c r="AG345"/>
  <c r="AF345"/>
  <c r="AE345"/>
  <c r="AD345"/>
  <c r="AC345"/>
  <c r="AB345"/>
  <c r="AA345"/>
  <c r="Z345"/>
  <c r="AH344"/>
  <c r="AG344"/>
  <c r="AF344"/>
  <c r="AE344"/>
  <c r="AD344"/>
  <c r="AC344"/>
  <c r="AB344"/>
  <c r="AA344"/>
  <c r="Z344"/>
  <c r="AH343"/>
  <c r="AG343"/>
  <c r="AF343"/>
  <c r="AE343"/>
  <c r="AD343"/>
  <c r="AC343"/>
  <c r="AB343"/>
  <c r="AA343"/>
  <c r="Z343"/>
  <c r="AH342"/>
  <c r="AG342"/>
  <c r="AF342"/>
  <c r="AE342"/>
  <c r="AD342"/>
  <c r="AC342"/>
  <c r="AB342"/>
  <c r="AA342"/>
  <c r="Z342"/>
  <c r="AH341"/>
  <c r="AG341"/>
  <c r="AF341"/>
  <c r="AE341"/>
  <c r="AD341"/>
  <c r="AC341"/>
  <c r="AB341"/>
  <c r="AA341"/>
  <c r="Z341"/>
  <c r="AH340"/>
  <c r="AG340"/>
  <c r="AF340"/>
  <c r="AE340"/>
  <c r="AD340"/>
  <c r="AC340"/>
  <c r="AB340"/>
  <c r="AH339"/>
  <c r="AG339"/>
  <c r="AF339"/>
  <c r="AE339"/>
  <c r="AD339"/>
  <c r="AC339"/>
  <c r="AB339"/>
  <c r="AA339"/>
  <c r="Z339"/>
  <c r="AH338"/>
  <c r="AG338"/>
  <c r="AF338"/>
  <c r="AE338"/>
  <c r="AD338"/>
  <c r="AC338"/>
  <c r="AB338"/>
  <c r="AA338"/>
  <c r="Z338"/>
  <c r="AH337"/>
  <c r="AG337"/>
  <c r="AF337"/>
  <c r="AE337"/>
  <c r="AD337"/>
  <c r="AC337"/>
  <c r="AB337"/>
  <c r="AA337"/>
  <c r="Z337"/>
  <c r="AH336"/>
  <c r="AG336"/>
  <c r="AF336"/>
  <c r="AE336"/>
  <c r="AD336"/>
  <c r="AC336"/>
  <c r="AB336"/>
  <c r="AA336"/>
  <c r="Z336"/>
  <c r="AH335"/>
  <c r="AG335"/>
  <c r="AF335"/>
  <c r="AE335"/>
  <c r="AD335"/>
  <c r="AC335"/>
  <c r="AB335"/>
  <c r="AA335"/>
  <c r="Z335"/>
  <c r="AH334"/>
  <c r="AG334"/>
  <c r="AF334"/>
  <c r="AE334"/>
  <c r="AD334"/>
  <c r="AC334"/>
  <c r="AB334"/>
  <c r="AA334"/>
  <c r="AH333"/>
  <c r="AG333"/>
  <c r="AF333"/>
  <c r="AE333"/>
  <c r="AD333"/>
  <c r="AC333"/>
  <c r="AB333"/>
  <c r="AA333"/>
  <c r="Z333"/>
  <c r="AH332"/>
  <c r="AG332"/>
  <c r="AF332"/>
  <c r="AE332"/>
  <c r="AD332"/>
  <c r="AC332"/>
  <c r="AB332"/>
  <c r="AA332"/>
  <c r="Z332"/>
  <c r="AH331"/>
  <c r="AG331"/>
  <c r="AF331"/>
  <c r="AE331"/>
  <c r="AD331"/>
  <c r="AC331"/>
  <c r="AB331"/>
  <c r="AA331"/>
  <c r="Z331"/>
  <c r="AH330"/>
  <c r="AG330"/>
  <c r="AF330"/>
  <c r="AE330"/>
  <c r="AD330"/>
  <c r="AC330"/>
  <c r="AB330"/>
  <c r="AA330"/>
  <c r="Z330"/>
  <c r="AH329"/>
  <c r="AG329"/>
  <c r="AF329"/>
  <c r="AE329"/>
  <c r="AD329"/>
  <c r="AC329"/>
  <c r="AB329"/>
  <c r="AA329"/>
  <c r="Z329"/>
  <c r="AH328"/>
  <c r="AG328"/>
  <c r="AF328"/>
  <c r="AE328"/>
  <c r="AD328"/>
  <c r="AC328"/>
  <c r="AB328"/>
  <c r="AA328"/>
  <c r="Z328"/>
  <c r="AH327"/>
  <c r="AG327"/>
  <c r="AF327"/>
  <c r="AE327"/>
  <c r="AD327"/>
  <c r="AC327"/>
  <c r="AB327"/>
  <c r="AA327"/>
  <c r="Z327"/>
  <c r="AH326"/>
  <c r="AG326"/>
  <c r="AF326"/>
  <c r="AE326"/>
  <c r="AD326"/>
  <c r="AC326"/>
  <c r="AB326"/>
  <c r="AA326"/>
  <c r="Z326"/>
  <c r="AH325"/>
  <c r="AG325"/>
  <c r="AF325"/>
  <c r="AE325"/>
  <c r="AD325"/>
  <c r="AC325"/>
  <c r="AB325"/>
  <c r="AA325"/>
  <c r="Z325"/>
  <c r="AH324"/>
  <c r="AG324"/>
  <c r="AF324"/>
  <c r="AE324"/>
  <c r="AD324"/>
  <c r="AC324"/>
  <c r="AB324"/>
  <c r="AA324"/>
  <c r="Z324"/>
  <c r="AI323"/>
  <c r="AH322"/>
  <c r="AG322"/>
  <c r="AF322"/>
  <c r="AE322"/>
  <c r="AD322"/>
  <c r="AC322"/>
  <c r="AB322"/>
  <c r="AA322"/>
  <c r="Z322"/>
  <c r="AH321"/>
  <c r="AG321"/>
  <c r="AF321"/>
  <c r="AE321"/>
  <c r="AD321"/>
  <c r="AC321"/>
  <c r="AB321"/>
  <c r="AA321"/>
  <c r="Z321"/>
  <c r="AH320"/>
  <c r="AG320"/>
  <c r="AF320"/>
  <c r="AE320"/>
  <c r="AD320"/>
  <c r="AC320"/>
  <c r="AB320"/>
  <c r="AA320"/>
  <c r="Z320"/>
  <c r="AI319"/>
  <c r="AH318"/>
  <c r="AG318"/>
  <c r="AF318"/>
  <c r="AE318"/>
  <c r="AD318"/>
  <c r="AC318"/>
  <c r="AB318"/>
  <c r="AA318"/>
  <c r="Z318"/>
  <c r="AH317"/>
  <c r="AG317"/>
  <c r="AF317"/>
  <c r="AE317"/>
  <c r="AD317"/>
  <c r="AC317"/>
  <c r="AB317"/>
  <c r="AA317"/>
  <c r="Z317"/>
  <c r="AH316"/>
  <c r="AG316"/>
  <c r="AF316"/>
  <c r="AE316"/>
  <c r="AD316"/>
  <c r="AC316"/>
  <c r="AB316"/>
  <c r="AI315"/>
  <c r="AH314"/>
  <c r="AG314"/>
  <c r="AF314"/>
  <c r="AE314"/>
  <c r="AD314"/>
  <c r="AC314"/>
  <c r="AB314"/>
  <c r="AA314"/>
  <c r="Z314"/>
  <c r="AI313"/>
  <c r="AI312"/>
  <c r="AI311"/>
  <c r="AI310"/>
  <c r="AI309"/>
  <c r="AH308"/>
  <c r="AG308"/>
  <c r="AF308"/>
  <c r="AE308"/>
  <c r="AD308"/>
  <c r="AC308"/>
  <c r="AB308"/>
  <c r="AA308"/>
  <c r="Z308"/>
  <c r="AH307"/>
  <c r="AG307"/>
  <c r="AF307"/>
  <c r="AE307"/>
  <c r="AD307"/>
  <c r="AC307"/>
  <c r="AB307"/>
  <c r="AA307"/>
  <c r="Z307"/>
  <c r="AH306"/>
  <c r="AG306"/>
  <c r="AF306"/>
  <c r="AE306"/>
  <c r="AD306"/>
  <c r="AC306"/>
  <c r="AB306"/>
  <c r="AA306"/>
  <c r="Z306"/>
  <c r="AH305"/>
  <c r="AG305"/>
  <c r="AF305"/>
  <c r="AE305"/>
  <c r="AD305"/>
  <c r="AC305"/>
  <c r="AB305"/>
  <c r="AA305"/>
  <c r="Z305"/>
  <c r="AH304"/>
  <c r="AG304"/>
  <c r="AF304"/>
  <c r="AE304"/>
  <c r="AD304"/>
  <c r="AC304"/>
  <c r="AB304"/>
  <c r="AA304"/>
  <c r="Z304"/>
  <c r="AH303"/>
  <c r="AG303"/>
  <c r="AF303"/>
  <c r="AE303"/>
  <c r="AD303"/>
  <c r="AC303"/>
  <c r="AB303"/>
  <c r="AA303"/>
  <c r="Z303"/>
  <c r="AH302"/>
  <c r="AG302"/>
  <c r="AF302"/>
  <c r="AE302"/>
  <c r="AD302"/>
  <c r="AC302"/>
  <c r="AB302"/>
  <c r="AA302"/>
  <c r="Z302"/>
  <c r="AH301"/>
  <c r="AG301"/>
  <c r="AF301"/>
  <c r="AE301"/>
  <c r="AD301"/>
  <c r="AC301"/>
  <c r="AB301"/>
  <c r="AA301"/>
  <c r="Z301"/>
  <c r="AH300"/>
  <c r="AG300"/>
  <c r="AF300"/>
  <c r="AE300"/>
  <c r="AD300"/>
  <c r="AC300"/>
  <c r="AB300"/>
  <c r="AA300"/>
  <c r="Z300"/>
  <c r="AH299"/>
  <c r="AG299"/>
  <c r="AF299"/>
  <c r="AE299"/>
  <c r="AD299"/>
  <c r="AC299"/>
  <c r="AB299"/>
  <c r="AA299"/>
  <c r="Z299"/>
  <c r="AH298"/>
  <c r="AG298"/>
  <c r="AF298"/>
  <c r="AE298"/>
  <c r="AD298"/>
  <c r="AC298"/>
  <c r="AB298"/>
  <c r="AA298"/>
  <c r="Z298"/>
  <c r="AH297"/>
  <c r="AG297"/>
  <c r="AF297"/>
  <c r="AE297"/>
  <c r="AD297"/>
  <c r="AC297"/>
  <c r="AB297"/>
  <c r="AA297"/>
  <c r="Z297"/>
  <c r="AH296"/>
  <c r="AG296"/>
  <c r="AF296"/>
  <c r="AE296"/>
  <c r="AD296"/>
  <c r="AC296"/>
  <c r="AB296"/>
  <c r="AA296"/>
  <c r="Z296"/>
  <c r="AH295"/>
  <c r="AG295"/>
  <c r="AE295"/>
  <c r="AD295"/>
  <c r="AC295"/>
  <c r="AB295"/>
  <c r="AH294"/>
  <c r="AG294"/>
  <c r="AE294"/>
  <c r="AD294"/>
  <c r="AC294"/>
  <c r="AB294"/>
  <c r="AH293"/>
  <c r="AG293"/>
  <c r="AE293"/>
  <c r="AD293"/>
  <c r="AC293"/>
  <c r="AB293"/>
  <c r="AH292"/>
  <c r="AG292"/>
  <c r="AE292"/>
  <c r="AD292"/>
  <c r="AC292"/>
  <c r="AB292"/>
  <c r="AH291"/>
  <c r="AG291"/>
  <c r="AF291"/>
  <c r="AE291"/>
  <c r="AD291"/>
  <c r="AC291"/>
  <c r="AB291"/>
  <c r="AA291"/>
  <c r="Z291"/>
  <c r="AH290"/>
  <c r="AG290"/>
  <c r="AF290"/>
  <c r="AE290"/>
  <c r="AD290"/>
  <c r="AC290"/>
  <c r="AB290"/>
  <c r="AA290"/>
  <c r="Z290"/>
  <c r="AH289"/>
  <c r="AG289"/>
  <c r="AF289"/>
  <c r="AE289"/>
  <c r="AD289"/>
  <c r="AC289"/>
  <c r="AB289"/>
  <c r="AA289"/>
  <c r="Z289"/>
  <c r="AH288"/>
  <c r="AG288"/>
  <c r="AF288"/>
  <c r="AE288"/>
  <c r="AD288"/>
  <c r="AC288"/>
  <c r="AB288"/>
  <c r="AA288"/>
  <c r="Z288"/>
  <c r="AH287"/>
  <c r="AG287"/>
  <c r="AF287"/>
  <c r="AE287"/>
  <c r="AD287"/>
  <c r="AC287"/>
  <c r="AB287"/>
  <c r="AA287"/>
  <c r="Z287"/>
  <c r="AH286"/>
  <c r="AG286"/>
  <c r="AF286"/>
  <c r="AE286"/>
  <c r="AD286"/>
  <c r="AC286"/>
  <c r="AB286"/>
  <c r="AA286"/>
  <c r="Z286"/>
  <c r="AH285"/>
  <c r="AG285"/>
  <c r="AF285"/>
  <c r="AE285"/>
  <c r="AD285"/>
  <c r="AC285"/>
  <c r="AB285"/>
  <c r="AA285"/>
  <c r="Z285"/>
  <c r="AH284"/>
  <c r="AG284"/>
  <c r="AF284"/>
  <c r="AE284"/>
  <c r="AD284"/>
  <c r="AC284"/>
  <c r="AB284"/>
  <c r="AA284"/>
  <c r="Z284"/>
  <c r="AH283"/>
  <c r="AG283"/>
  <c r="AF283"/>
  <c r="AE283"/>
  <c r="AD283"/>
  <c r="AC283"/>
  <c r="AB283"/>
  <c r="AA283"/>
  <c r="Z283"/>
  <c r="AH282"/>
  <c r="AG282"/>
  <c r="AF282"/>
  <c r="AE282"/>
  <c r="AD282"/>
  <c r="AC282"/>
  <c r="AB282"/>
  <c r="AA282"/>
  <c r="Z282"/>
  <c r="AA281"/>
  <c r="Z281"/>
  <c r="AH280"/>
  <c r="AG280"/>
  <c r="AF280"/>
  <c r="AE280"/>
  <c r="AD280"/>
  <c r="AC280"/>
  <c r="AB280"/>
  <c r="AA280"/>
  <c r="Z280"/>
  <c r="AH279"/>
  <c r="AG279"/>
  <c r="AF279"/>
  <c r="AE279"/>
  <c r="AD279"/>
  <c r="AC279"/>
  <c r="AB279"/>
  <c r="AA279"/>
  <c r="Z279"/>
  <c r="AH278"/>
  <c r="AG278"/>
  <c r="AF278"/>
  <c r="AE278"/>
  <c r="AD278"/>
  <c r="AC278"/>
  <c r="AB278"/>
  <c r="AA278"/>
  <c r="Z278"/>
  <c r="AH277"/>
  <c r="AG277"/>
  <c r="AF277"/>
  <c r="AE277"/>
  <c r="AD277"/>
  <c r="AC277"/>
  <c r="AB277"/>
  <c r="AA277"/>
  <c r="Z277"/>
  <c r="AH276"/>
  <c r="AG276"/>
  <c r="AF276"/>
  <c r="AE276"/>
  <c r="AD276"/>
  <c r="AC276"/>
  <c r="AB276"/>
  <c r="AA276"/>
  <c r="Z276"/>
  <c r="AH275"/>
  <c r="AG275"/>
  <c r="AF275"/>
  <c r="AE275"/>
  <c r="AD275"/>
  <c r="AC275"/>
  <c r="AB275"/>
  <c r="AA275"/>
  <c r="Z275"/>
  <c r="AH274"/>
  <c r="AG274"/>
  <c r="AF274"/>
  <c r="AE274"/>
  <c r="AD274"/>
  <c r="AC274"/>
  <c r="AB274"/>
  <c r="AA274"/>
  <c r="Z274"/>
  <c r="AH273"/>
  <c r="AG273"/>
  <c r="AF273"/>
  <c r="AE273"/>
  <c r="AD273"/>
  <c r="AC273"/>
  <c r="AB273"/>
  <c r="AA273"/>
  <c r="Z273"/>
  <c r="AH272"/>
  <c r="AG272"/>
  <c r="AF272"/>
  <c r="AE272"/>
  <c r="AD272"/>
  <c r="AC272"/>
  <c r="AB272"/>
  <c r="AA272"/>
  <c r="Z272"/>
  <c r="AH271"/>
  <c r="AG271"/>
  <c r="AF271"/>
  <c r="AE271"/>
  <c r="AD271"/>
  <c r="AC271"/>
  <c r="AB271"/>
  <c r="AA271"/>
  <c r="Z271"/>
  <c r="AH270"/>
  <c r="AG270"/>
  <c r="AF270"/>
  <c r="AE270"/>
  <c r="AD270"/>
  <c r="AC270"/>
  <c r="AB270"/>
  <c r="AA270"/>
  <c r="Z270"/>
  <c r="AH269"/>
  <c r="AG269"/>
  <c r="AF269"/>
  <c r="AE269"/>
  <c r="AD269"/>
  <c r="AC269"/>
  <c r="AB269"/>
  <c r="AA269"/>
  <c r="Z269"/>
  <c r="AH268"/>
  <c r="AG268"/>
  <c r="AF268"/>
  <c r="AE268"/>
  <c r="AD268"/>
  <c r="AC268"/>
  <c r="AB268"/>
  <c r="AA268"/>
  <c r="Z268"/>
  <c r="AH267"/>
  <c r="AG267"/>
  <c r="AF267"/>
  <c r="AE267"/>
  <c r="AD267"/>
  <c r="AC267"/>
  <c r="AB267"/>
  <c r="AA267"/>
  <c r="Z267"/>
  <c r="AH266"/>
  <c r="AG266"/>
  <c r="AF266"/>
  <c r="AE266"/>
  <c r="AD266"/>
  <c r="AC266"/>
  <c r="AB266"/>
  <c r="AA266"/>
  <c r="Z266"/>
  <c r="AH265"/>
  <c r="AG265"/>
  <c r="AF265"/>
  <c r="AE265"/>
  <c r="AD265"/>
  <c r="AC265"/>
  <c r="AB265"/>
  <c r="AA265"/>
  <c r="Z265"/>
  <c r="AH264"/>
  <c r="AG264"/>
  <c r="AF264"/>
  <c r="AE264"/>
  <c r="AD264"/>
  <c r="AC264"/>
  <c r="AB264"/>
  <c r="Z264"/>
  <c r="AH263"/>
  <c r="Z263"/>
  <c r="AH262"/>
  <c r="AG262"/>
  <c r="AF262"/>
  <c r="AE262"/>
  <c r="AD262"/>
  <c r="AC262"/>
  <c r="AB262"/>
  <c r="Z262"/>
  <c r="AH261"/>
  <c r="AG261"/>
  <c r="AF261"/>
  <c r="AE261"/>
  <c r="AD261"/>
  <c r="AC261"/>
  <c r="AB261"/>
  <c r="Z261"/>
  <c r="AH260"/>
  <c r="AG260"/>
  <c r="AF260"/>
  <c r="AE260"/>
  <c r="AD260"/>
  <c r="AC260"/>
  <c r="AB260"/>
  <c r="Z260"/>
  <c r="AH259"/>
  <c r="AG259"/>
  <c r="AF259"/>
  <c r="AE259"/>
  <c r="AD259"/>
  <c r="AC259"/>
  <c r="AB259"/>
  <c r="Z259"/>
  <c r="AH258"/>
  <c r="AG258"/>
  <c r="AF258"/>
  <c r="AE258"/>
  <c r="AD258"/>
  <c r="AC258"/>
  <c r="AB258"/>
  <c r="AA258"/>
  <c r="Z258"/>
  <c r="AH257"/>
  <c r="AG257"/>
  <c r="AF257"/>
  <c r="AE257"/>
  <c r="AD257"/>
  <c r="AC257"/>
  <c r="AB257"/>
  <c r="Z257"/>
  <c r="AH256"/>
  <c r="AG256"/>
  <c r="AF256"/>
  <c r="AE256"/>
  <c r="AD256"/>
  <c r="AC256"/>
  <c r="AB256"/>
  <c r="Z256"/>
  <c r="AH255"/>
  <c r="AG255"/>
  <c r="AF255"/>
  <c r="AE255"/>
  <c r="AD255"/>
  <c r="AC255"/>
  <c r="AB255"/>
  <c r="Z255"/>
  <c r="AH253"/>
  <c r="AG253"/>
  <c r="AF253"/>
  <c r="AE253"/>
  <c r="AD253"/>
  <c r="AC253"/>
  <c r="AB253"/>
  <c r="AA253"/>
  <c r="Z253"/>
  <c r="AH252"/>
  <c r="AG252"/>
  <c r="AF252"/>
  <c r="AE252"/>
  <c r="AD252"/>
  <c r="AC252"/>
  <c r="AB252"/>
  <c r="AA252"/>
  <c r="Z252"/>
  <c r="AH251"/>
  <c r="AG251"/>
  <c r="AF251"/>
  <c r="AE251"/>
  <c r="AD251"/>
  <c r="AC251"/>
  <c r="AB251"/>
  <c r="AA251"/>
  <c r="Z251"/>
  <c r="AH250"/>
  <c r="AG250"/>
  <c r="AF250"/>
  <c r="AE250"/>
  <c r="AD250"/>
  <c r="AC250"/>
  <c r="AB250"/>
  <c r="AA250"/>
  <c r="Z250"/>
  <c r="AH249"/>
  <c r="AG249"/>
  <c r="AF249"/>
  <c r="AE249"/>
  <c r="AD249"/>
  <c r="AC249"/>
  <c r="AB249"/>
  <c r="AA249"/>
  <c r="AH248"/>
  <c r="AG248"/>
  <c r="AF248"/>
  <c r="AE248"/>
  <c r="AD248"/>
  <c r="AC248"/>
  <c r="AB248"/>
  <c r="AI247"/>
  <c r="AH246"/>
  <c r="AG246"/>
  <c r="AF246"/>
  <c r="AE246"/>
  <c r="AD246"/>
  <c r="AC246"/>
  <c r="AB246"/>
  <c r="AA246"/>
  <c r="Z246"/>
  <c r="AH245"/>
  <c r="AG245"/>
  <c r="AF245"/>
  <c r="AE245"/>
  <c r="AD245"/>
  <c r="AC245"/>
  <c r="AB245"/>
  <c r="AA245"/>
  <c r="Z245"/>
  <c r="AH244"/>
  <c r="AG244"/>
  <c r="AF244"/>
  <c r="AE244"/>
  <c r="AD244"/>
  <c r="AC244"/>
  <c r="AB244"/>
  <c r="AA244"/>
  <c r="Z244"/>
  <c r="AH243"/>
  <c r="AG243"/>
  <c r="AF243"/>
  <c r="AE243"/>
  <c r="AD243"/>
  <c r="AC243"/>
  <c r="AB243"/>
  <c r="AA243"/>
  <c r="Z243"/>
  <c r="AH242"/>
  <c r="AG242"/>
  <c r="AF242"/>
  <c r="AE242"/>
  <c r="AD242"/>
  <c r="AC242"/>
  <c r="AB242"/>
  <c r="AA242"/>
  <c r="Z242"/>
  <c r="AH241"/>
  <c r="AG241"/>
  <c r="AF241"/>
  <c r="AE241"/>
  <c r="AD241"/>
  <c r="AC241"/>
  <c r="AB241"/>
  <c r="AA241"/>
  <c r="Z241"/>
  <c r="AH240"/>
  <c r="AG240"/>
  <c r="AF240"/>
  <c r="AE240"/>
  <c r="AD240"/>
  <c r="AC240"/>
  <c r="AB240"/>
  <c r="AA240"/>
  <c r="Z240"/>
  <c r="AH239"/>
  <c r="AG239"/>
  <c r="AF239"/>
  <c r="AE239"/>
  <c r="AD239"/>
  <c r="AC239"/>
  <c r="AB239"/>
  <c r="AA239"/>
  <c r="Z239"/>
  <c r="AH238"/>
  <c r="AG238"/>
  <c r="AF238"/>
  <c r="AE238"/>
  <c r="AD238"/>
  <c r="AC238"/>
  <c r="AB238"/>
  <c r="AA238"/>
  <c r="Z238"/>
  <c r="AH237"/>
  <c r="AG237"/>
  <c r="AF237"/>
  <c r="AE237"/>
  <c r="AD237"/>
  <c r="AC237"/>
  <c r="AB237"/>
  <c r="AA237"/>
  <c r="Z237"/>
  <c r="AH236"/>
  <c r="AG236"/>
  <c r="AF236"/>
  <c r="AE236"/>
  <c r="AD236"/>
  <c r="AC236"/>
  <c r="AB236"/>
  <c r="AA236"/>
  <c r="Z236"/>
  <c r="AH235"/>
  <c r="AG235"/>
  <c r="AF235"/>
  <c r="AE235"/>
  <c r="AD235"/>
  <c r="AC235"/>
  <c r="AB235"/>
  <c r="AA235"/>
  <c r="Z235"/>
  <c r="AH234"/>
  <c r="AG234"/>
  <c r="AF234"/>
  <c r="AE234"/>
  <c r="AD234"/>
  <c r="AC234"/>
  <c r="AB234"/>
  <c r="AA234"/>
  <c r="Z234"/>
  <c r="AH233"/>
  <c r="AG233"/>
  <c r="AF233"/>
  <c r="AE233"/>
  <c r="AD233"/>
  <c r="AC233"/>
  <c r="AB233"/>
  <c r="AA233"/>
  <c r="Z233"/>
  <c r="AH232"/>
  <c r="AG232"/>
  <c r="AF232"/>
  <c r="AE232"/>
  <c r="AD232"/>
  <c r="AC232"/>
  <c r="AB232"/>
  <c r="AA232"/>
  <c r="Z232"/>
  <c r="AH231"/>
  <c r="AG231"/>
  <c r="AF231"/>
  <c r="AE231"/>
  <c r="AD231"/>
  <c r="AC231"/>
  <c r="AB231"/>
  <c r="AA231"/>
  <c r="Z231"/>
  <c r="AH230"/>
  <c r="AG230"/>
  <c r="AF230"/>
  <c r="AE230"/>
  <c r="AD230"/>
  <c r="AC230"/>
  <c r="AB230"/>
  <c r="AA230"/>
  <c r="Z230"/>
  <c r="AH229"/>
  <c r="AG229"/>
  <c r="AF229"/>
  <c r="AE229"/>
  <c r="AD229"/>
  <c r="AC229"/>
  <c r="AB229"/>
  <c r="AA229"/>
  <c r="Z229"/>
  <c r="AH228"/>
  <c r="AG228"/>
  <c r="AF228"/>
  <c r="AE228"/>
  <c r="AD228"/>
  <c r="AC228"/>
  <c r="AB228"/>
  <c r="AA228"/>
  <c r="Z228"/>
  <c r="AH227"/>
  <c r="AG227"/>
  <c r="AF227"/>
  <c r="AE227"/>
  <c r="AD227"/>
  <c r="AC227"/>
  <c r="AB227"/>
  <c r="AA227"/>
  <c r="Z227"/>
  <c r="AH226"/>
  <c r="AG226"/>
  <c r="AF226"/>
  <c r="AE226"/>
  <c r="AD226"/>
  <c r="AC226"/>
  <c r="AB226"/>
  <c r="AA226"/>
  <c r="Z226"/>
  <c r="AI225"/>
  <c r="Z225"/>
  <c r="AH223"/>
  <c r="AG223"/>
  <c r="AF223"/>
  <c r="AE223"/>
  <c r="AD223"/>
  <c r="AC223"/>
  <c r="AB223"/>
  <c r="AA223"/>
  <c r="Z223"/>
  <c r="AH222"/>
  <c r="AG222"/>
  <c r="AF222"/>
  <c r="AE222"/>
  <c r="AD222"/>
  <c r="AC222"/>
  <c r="AB222"/>
  <c r="AA222"/>
  <c r="Z222"/>
  <c r="AH221"/>
  <c r="AG221"/>
  <c r="AF221"/>
  <c r="AE221"/>
  <c r="AD221"/>
  <c r="AC221"/>
  <c r="AB221"/>
  <c r="AA221"/>
  <c r="Z221"/>
  <c r="AH220"/>
  <c r="AG220"/>
  <c r="AF220"/>
  <c r="AE220"/>
  <c r="AD220"/>
  <c r="AC220"/>
  <c r="AB220"/>
  <c r="AA220"/>
  <c r="Z220"/>
  <c r="AH218"/>
  <c r="AG218"/>
  <c r="AF218"/>
  <c r="AE218"/>
  <c r="AD218"/>
  <c r="AC218"/>
  <c r="AB218"/>
  <c r="AA218"/>
  <c r="Z218"/>
  <c r="AH219"/>
  <c r="AG219"/>
  <c r="AF219"/>
  <c r="AE219"/>
  <c r="AD219"/>
  <c r="AC219"/>
  <c r="AB219"/>
  <c r="Z219"/>
  <c r="AH217"/>
  <c r="AG217"/>
  <c r="AF217"/>
  <c r="AE217"/>
  <c r="AD217"/>
  <c r="AC217"/>
  <c r="AB217"/>
  <c r="AA217"/>
  <c r="Z217"/>
  <c r="AH216"/>
  <c r="AG216"/>
  <c r="AF216"/>
  <c r="AE216"/>
  <c r="AD216"/>
  <c r="AC216"/>
  <c r="AB216"/>
  <c r="AA216"/>
  <c r="Z216"/>
  <c r="AH215"/>
  <c r="AG215"/>
  <c r="AF215"/>
  <c r="AE215"/>
  <c r="AD215"/>
  <c r="AC215"/>
  <c r="AB215"/>
  <c r="AA215"/>
  <c r="Z215"/>
  <c r="AH214"/>
  <c r="AG214"/>
  <c r="AF214"/>
  <c r="AE214"/>
  <c r="AD214"/>
  <c r="AC214"/>
  <c r="AB214"/>
  <c r="AA214"/>
  <c r="Z214"/>
  <c r="AH213"/>
  <c r="AG213"/>
  <c r="AF213"/>
  <c r="AE213"/>
  <c r="AD213"/>
  <c r="AC213"/>
  <c r="AB213"/>
  <c r="AA213"/>
  <c r="Z213"/>
  <c r="AH212"/>
  <c r="AG212"/>
  <c r="AF212"/>
  <c r="AE212"/>
  <c r="AD212"/>
  <c r="AC212"/>
  <c r="AB212"/>
  <c r="AA212"/>
  <c r="Z212"/>
  <c r="AH211"/>
  <c r="AG211"/>
  <c r="AF211"/>
  <c r="AE211"/>
  <c r="AD211"/>
  <c r="AC211"/>
  <c r="AB211"/>
  <c r="AA211"/>
  <c r="Z211"/>
  <c r="AH210"/>
  <c r="AG210"/>
  <c r="AF210"/>
  <c r="AE210"/>
  <c r="AD210"/>
  <c r="AC210"/>
  <c r="AB210"/>
  <c r="AA210"/>
  <c r="Z210"/>
  <c r="AH209"/>
  <c r="AG209"/>
  <c r="AF209"/>
  <c r="AE209"/>
  <c r="AD209"/>
  <c r="AC209"/>
  <c r="AB209"/>
  <c r="AA209"/>
  <c r="Z209"/>
  <c r="AH208"/>
  <c r="AG208"/>
  <c r="AF208"/>
  <c r="AE208"/>
  <c r="AD208"/>
  <c r="AC208"/>
  <c r="AB208"/>
  <c r="AA208"/>
  <c r="Z208"/>
  <c r="AH207"/>
  <c r="AG207"/>
  <c r="AF207"/>
  <c r="AE207"/>
  <c r="AD207"/>
  <c r="AC207"/>
  <c r="AB207"/>
  <c r="AA207"/>
  <c r="Z207"/>
  <c r="AH206"/>
  <c r="AG206"/>
  <c r="AF206"/>
  <c r="AE206"/>
  <c r="AD206"/>
  <c r="AC206"/>
  <c r="AB206"/>
  <c r="AA206"/>
  <c r="Z206"/>
  <c r="AH205"/>
  <c r="AG205"/>
  <c r="AF205"/>
  <c r="AE205"/>
  <c r="AD205"/>
  <c r="AC205"/>
  <c r="AB205"/>
  <c r="AA205"/>
  <c r="Z205"/>
  <c r="AH204"/>
  <c r="AG204"/>
  <c r="AF204"/>
  <c r="AE204"/>
  <c r="AD204"/>
  <c r="AC204"/>
  <c r="AB204"/>
  <c r="AA204"/>
  <c r="Z204"/>
  <c r="AH203"/>
  <c r="AG203"/>
  <c r="AF203"/>
  <c r="AE203"/>
  <c r="AD203"/>
  <c r="AC203"/>
  <c r="AB203"/>
  <c r="AA203"/>
  <c r="Z203"/>
  <c r="AH202"/>
  <c r="AG202"/>
  <c r="AF202"/>
  <c r="AE202"/>
  <c r="AD202"/>
  <c r="AC202"/>
  <c r="AB202"/>
  <c r="AA202"/>
  <c r="Z202"/>
  <c r="AH201"/>
  <c r="AG201"/>
  <c r="AF201"/>
  <c r="AE201"/>
  <c r="AD201"/>
  <c r="AC201"/>
  <c r="AB201"/>
  <c r="AA201"/>
  <c r="Z201"/>
  <c r="AH200"/>
  <c r="AG200"/>
  <c r="AF200"/>
  <c r="AE200"/>
  <c r="AD200"/>
  <c r="AC200"/>
  <c r="AB200"/>
  <c r="AA200"/>
  <c r="Z200"/>
  <c r="AH199"/>
  <c r="AG199"/>
  <c r="AF199"/>
  <c r="AE199"/>
  <c r="AD199"/>
  <c r="AC199"/>
  <c r="AB199"/>
  <c r="AA199"/>
  <c r="Z199"/>
  <c r="AH198"/>
  <c r="AG198"/>
  <c r="AF198"/>
  <c r="AE198"/>
  <c r="AD198"/>
  <c r="AC198"/>
  <c r="AB198"/>
  <c r="AA198"/>
  <c r="Z198"/>
  <c r="AH197"/>
  <c r="AG197"/>
  <c r="AF197"/>
  <c r="AE197"/>
  <c r="AD197"/>
  <c r="AC197"/>
  <c r="AB197"/>
  <c r="AA197"/>
  <c r="Z197"/>
  <c r="AH196"/>
  <c r="AG196"/>
  <c r="AF196"/>
  <c r="AE196"/>
  <c r="AD196"/>
  <c r="AC196"/>
  <c r="AB196"/>
  <c r="AA196"/>
  <c r="Z196"/>
  <c r="AH195"/>
  <c r="AG195"/>
  <c r="AF195"/>
  <c r="AE195"/>
  <c r="AD195"/>
  <c r="AC195"/>
  <c r="AB195"/>
  <c r="AA195"/>
  <c r="Z195"/>
  <c r="AH194"/>
  <c r="AG194"/>
  <c r="AF194"/>
  <c r="AE194"/>
  <c r="AD194"/>
  <c r="AC194"/>
  <c r="AB194"/>
  <c r="AA194"/>
  <c r="Z194"/>
  <c r="AH193"/>
  <c r="AG193"/>
  <c r="AF193"/>
  <c r="AE193"/>
  <c r="AD193"/>
  <c r="AC193"/>
  <c r="AB193"/>
  <c r="AH192"/>
  <c r="AG192"/>
  <c r="AF192"/>
  <c r="AE192"/>
  <c r="AD192"/>
  <c r="AC192"/>
  <c r="AB192"/>
  <c r="AH191"/>
  <c r="AG191"/>
  <c r="AF191"/>
  <c r="AE191"/>
  <c r="AD191"/>
  <c r="AC191"/>
  <c r="AB191"/>
  <c r="AA191"/>
  <c r="Z191"/>
  <c r="AH190"/>
  <c r="AG190"/>
  <c r="AF190"/>
  <c r="AE190"/>
  <c r="AD190"/>
  <c r="AC190"/>
  <c r="AB190"/>
  <c r="AA190"/>
  <c r="Z190"/>
  <c r="AH189"/>
  <c r="AG189"/>
  <c r="AF189"/>
  <c r="AE189"/>
  <c r="AD189"/>
  <c r="AC189"/>
  <c r="AB189"/>
  <c r="AA189"/>
  <c r="Z189"/>
  <c r="AH188"/>
  <c r="AG188"/>
  <c r="AF188"/>
  <c r="AE188"/>
  <c r="AD188"/>
  <c r="AC188"/>
  <c r="AB188"/>
  <c r="AA188"/>
  <c r="Z188"/>
  <c r="AH187"/>
  <c r="AG187"/>
  <c r="AF187"/>
  <c r="AE187"/>
  <c r="AD187"/>
  <c r="AC187"/>
  <c r="AB187"/>
  <c r="AA187"/>
  <c r="Z187"/>
  <c r="AH186"/>
  <c r="AG186"/>
  <c r="AF186"/>
  <c r="AE186"/>
  <c r="AD186"/>
  <c r="AC186"/>
  <c r="AB186"/>
  <c r="AA186"/>
  <c r="Z186"/>
  <c r="AI185"/>
  <c r="AH184"/>
  <c r="AG184"/>
  <c r="AF184"/>
  <c r="AE184"/>
  <c r="AD184"/>
  <c r="AC184"/>
  <c r="AB184"/>
  <c r="AA184"/>
  <c r="Z184"/>
  <c r="AH183"/>
  <c r="AG183"/>
  <c r="AF183"/>
  <c r="AE183"/>
  <c r="AD183"/>
  <c r="AC183"/>
  <c r="AB183"/>
  <c r="AA183"/>
  <c r="Z183"/>
  <c r="AH182"/>
  <c r="AG182"/>
  <c r="AF182"/>
  <c r="AE182"/>
  <c r="AD182"/>
  <c r="AC182"/>
  <c r="AB182"/>
  <c r="AA182"/>
  <c r="Z182"/>
  <c r="AH181"/>
  <c r="AG181"/>
  <c r="AF181"/>
  <c r="AE181"/>
  <c r="AD181"/>
  <c r="AC181"/>
  <c r="AB181"/>
  <c r="AA181"/>
  <c r="Z181"/>
  <c r="AH180"/>
  <c r="AG180"/>
  <c r="AF180"/>
  <c r="AE180"/>
  <c r="AD180"/>
  <c r="AC180"/>
  <c r="AB180"/>
  <c r="AA180"/>
  <c r="Z180"/>
  <c r="AH179"/>
  <c r="AG179"/>
  <c r="AF179"/>
  <c r="AE179"/>
  <c r="AD179"/>
  <c r="AC179"/>
  <c r="AB179"/>
  <c r="AA179"/>
  <c r="Z179"/>
  <c r="AH178"/>
  <c r="AG178"/>
  <c r="AF178"/>
  <c r="AE178"/>
  <c r="AD178"/>
  <c r="AC178"/>
  <c r="AB178"/>
  <c r="AA178"/>
  <c r="Z178"/>
  <c r="AH177"/>
  <c r="AG177"/>
  <c r="AF177"/>
  <c r="AE177"/>
  <c r="AD177"/>
  <c r="AC177"/>
  <c r="AB177"/>
  <c r="AA177"/>
  <c r="Z177"/>
  <c r="AH176"/>
  <c r="AG176"/>
  <c r="AF176"/>
  <c r="AE176"/>
  <c r="AD176"/>
  <c r="AC176"/>
  <c r="AB176"/>
  <c r="AA176"/>
  <c r="Z176"/>
  <c r="AH175"/>
  <c r="AG175"/>
  <c r="AF175"/>
  <c r="AE175"/>
  <c r="AD175"/>
  <c r="AC175"/>
  <c r="AB175"/>
  <c r="AH174"/>
  <c r="AG174"/>
  <c r="AF174"/>
  <c r="AE174"/>
  <c r="AD174"/>
  <c r="AC174"/>
  <c r="AB174"/>
  <c r="AA174"/>
  <c r="Z174"/>
  <c r="AH173"/>
  <c r="AG173"/>
  <c r="AF173"/>
  <c r="AE173"/>
  <c r="AD173"/>
  <c r="AC173"/>
  <c r="AB173"/>
  <c r="AA173"/>
  <c r="Z173"/>
  <c r="AH172"/>
  <c r="AG172"/>
  <c r="AF172"/>
  <c r="AE172"/>
  <c r="AD172"/>
  <c r="AC172"/>
  <c r="AB172"/>
  <c r="AA172"/>
  <c r="Z172"/>
  <c r="AH171"/>
  <c r="AG171"/>
  <c r="AF171"/>
  <c r="AE171"/>
  <c r="AD171"/>
  <c r="AC171"/>
  <c r="AB171"/>
  <c r="AA171"/>
  <c r="Z171"/>
  <c r="AH170"/>
  <c r="AG170"/>
  <c r="AF170"/>
  <c r="AE170"/>
  <c r="AD170"/>
  <c r="AC170"/>
  <c r="AB170"/>
  <c r="AA170"/>
  <c r="Z170"/>
  <c r="AH169"/>
  <c r="AG169"/>
  <c r="AF169"/>
  <c r="AE169"/>
  <c r="AD169"/>
  <c r="AC169"/>
  <c r="AB169"/>
  <c r="AA169"/>
  <c r="Z169"/>
  <c r="AH168"/>
  <c r="AG168"/>
  <c r="AF168"/>
  <c r="AE168"/>
  <c r="AD168"/>
  <c r="AC168"/>
  <c r="AB168"/>
  <c r="AA168"/>
  <c r="Z168"/>
  <c r="AH167"/>
  <c r="AG167"/>
  <c r="AF167"/>
  <c r="AE167"/>
  <c r="AD167"/>
  <c r="AC167"/>
  <c r="AB167"/>
  <c r="AA167"/>
  <c r="Z167"/>
  <c r="AH166"/>
  <c r="AG166"/>
  <c r="AF166"/>
  <c r="AE166"/>
  <c r="AD166"/>
  <c r="AC166"/>
  <c r="AB166"/>
  <c r="AA166"/>
  <c r="Z166"/>
  <c r="AH165"/>
  <c r="AG165"/>
  <c r="AF165"/>
  <c r="AE165"/>
  <c r="AD165"/>
  <c r="AC165"/>
  <c r="AB165"/>
  <c r="Z165"/>
  <c r="AH164"/>
  <c r="AG164"/>
  <c r="AF164"/>
  <c r="AE164"/>
  <c r="AD164"/>
  <c r="AC164"/>
  <c r="AB164"/>
  <c r="Z164"/>
  <c r="AH163"/>
  <c r="AG163"/>
  <c r="AF163"/>
  <c r="AE163"/>
  <c r="AD163"/>
  <c r="AC163"/>
  <c r="AB163"/>
  <c r="Z163"/>
  <c r="AH162"/>
  <c r="AG162"/>
  <c r="AF162"/>
  <c r="AE162"/>
  <c r="AD162"/>
  <c r="AC162"/>
  <c r="AB162"/>
  <c r="Z162"/>
  <c r="AH161"/>
  <c r="AG161"/>
  <c r="AF161"/>
  <c r="AE161"/>
  <c r="AD161"/>
  <c r="AC161"/>
  <c r="AB161"/>
  <c r="Z161"/>
  <c r="AH160"/>
  <c r="AG160"/>
  <c r="AF160"/>
  <c r="AE160"/>
  <c r="AD160"/>
  <c r="AC160"/>
  <c r="AB160"/>
  <c r="Z160"/>
  <c r="AH159"/>
  <c r="AG159"/>
  <c r="AF159"/>
  <c r="AE159"/>
  <c r="AD159"/>
  <c r="AC159"/>
  <c r="AB159"/>
  <c r="Z159"/>
  <c r="AH158"/>
  <c r="AG158"/>
  <c r="AF158"/>
  <c r="AE158"/>
  <c r="AD158"/>
  <c r="AC158"/>
  <c r="AB158"/>
  <c r="Z158"/>
  <c r="AH157"/>
  <c r="AG157"/>
  <c r="AF157"/>
  <c r="AE157"/>
  <c r="AD157"/>
  <c r="AC157"/>
  <c r="AB157"/>
  <c r="Z157"/>
  <c r="AH156"/>
  <c r="AG156"/>
  <c r="AF156"/>
  <c r="AE156"/>
  <c r="AD156"/>
  <c r="AC156"/>
  <c r="AB156"/>
  <c r="Z156"/>
  <c r="AH155"/>
  <c r="AG155"/>
  <c r="AF155"/>
  <c r="AE155"/>
  <c r="AD155"/>
  <c r="AC155"/>
  <c r="AB155"/>
  <c r="AA155"/>
  <c r="Z155"/>
  <c r="AH154"/>
  <c r="AG154"/>
  <c r="AF154"/>
  <c r="AD154"/>
  <c r="AC154"/>
  <c r="AB154"/>
  <c r="Z154"/>
  <c r="AH153"/>
  <c r="AG153"/>
  <c r="AF153"/>
  <c r="AE153"/>
  <c r="AD153"/>
  <c r="AC153"/>
  <c r="AB153"/>
  <c r="AA153"/>
  <c r="Z153"/>
  <c r="AH152"/>
  <c r="AG152"/>
  <c r="AF152"/>
  <c r="AE152"/>
  <c r="AD152"/>
  <c r="AC152"/>
  <c r="AB152"/>
  <c r="AA152"/>
  <c r="Z152"/>
  <c r="AH151"/>
  <c r="AG151"/>
  <c r="AF151"/>
  <c r="AE151"/>
  <c r="AD151"/>
  <c r="AC151"/>
  <c r="AB151"/>
  <c r="AA151"/>
  <c r="Z151"/>
  <c r="AH150"/>
  <c r="AG150"/>
  <c r="AF150"/>
  <c r="AE150"/>
  <c r="AD150"/>
  <c r="AC150"/>
  <c r="AB150"/>
  <c r="AA150"/>
  <c r="Z150"/>
  <c r="AH149"/>
  <c r="AG149"/>
  <c r="AF149"/>
  <c r="AE149"/>
  <c r="AD149"/>
  <c r="AC149"/>
  <c r="AB149"/>
  <c r="AA149"/>
  <c r="Z149"/>
  <c r="AH148"/>
  <c r="AG148"/>
  <c r="AF148"/>
  <c r="AE148"/>
  <c r="AD148"/>
  <c r="AC148"/>
  <c r="AB148"/>
  <c r="AA148"/>
  <c r="Z148"/>
  <c r="AH147"/>
  <c r="AG147"/>
  <c r="AF147"/>
  <c r="AE147"/>
  <c r="AD147"/>
  <c r="AC147"/>
  <c r="AB147"/>
  <c r="AA147"/>
  <c r="Z147"/>
  <c r="AH146"/>
  <c r="AG146"/>
  <c r="AF146"/>
  <c r="AE146"/>
  <c r="AD146"/>
  <c r="AC146"/>
  <c r="AB146"/>
  <c r="AA146"/>
  <c r="Z146"/>
  <c r="AH145"/>
  <c r="AG145"/>
  <c r="AF145"/>
  <c r="AE145"/>
  <c r="AD145"/>
  <c r="AC145"/>
  <c r="AB145"/>
  <c r="AA145"/>
  <c r="Z145"/>
  <c r="AH144"/>
  <c r="AG144"/>
  <c r="AF144"/>
  <c r="AE144"/>
  <c r="AD144"/>
  <c r="AC144"/>
  <c r="AB144"/>
  <c r="AA144"/>
  <c r="Z144"/>
  <c r="AH143"/>
  <c r="AG143"/>
  <c r="AF143"/>
  <c r="AE143"/>
  <c r="AD143"/>
  <c r="AC143"/>
  <c r="AB143"/>
  <c r="AA143"/>
  <c r="Z143"/>
  <c r="AH142"/>
  <c r="AG142"/>
  <c r="AF142"/>
  <c r="AE142"/>
  <c r="AD142"/>
  <c r="AC142"/>
  <c r="AB142"/>
  <c r="AA142"/>
  <c r="Z142"/>
  <c r="AH141"/>
  <c r="AG141"/>
  <c r="AF141"/>
  <c r="AE141"/>
  <c r="AD141"/>
  <c r="AC141"/>
  <c r="AB141"/>
  <c r="AA141"/>
  <c r="Z141"/>
  <c r="AH140"/>
  <c r="AG140"/>
  <c r="AF140"/>
  <c r="AE140"/>
  <c r="AD140"/>
  <c r="AC140"/>
  <c r="AB140"/>
  <c r="AA140"/>
  <c r="Z140"/>
  <c r="AH139"/>
  <c r="AG139"/>
  <c r="AF139"/>
  <c r="AE139"/>
  <c r="AD139"/>
  <c r="AC139"/>
  <c r="AB139"/>
  <c r="AA139"/>
  <c r="Z139"/>
  <c r="AH138"/>
  <c r="AG138"/>
  <c r="AF138"/>
  <c r="AE138"/>
  <c r="AD138"/>
  <c r="AC138"/>
  <c r="AB138"/>
  <c r="AA138"/>
  <c r="Z138"/>
  <c r="AH137"/>
  <c r="AG137"/>
  <c r="AF137"/>
  <c r="AE137"/>
  <c r="AD137"/>
  <c r="AC137"/>
  <c r="AB137"/>
  <c r="AA137"/>
  <c r="Z137"/>
  <c r="AH136"/>
  <c r="AG136"/>
  <c r="AF136"/>
  <c r="AE136"/>
  <c r="AD136"/>
  <c r="AC136"/>
  <c r="AB136"/>
  <c r="AA136"/>
  <c r="Z136"/>
  <c r="AH135"/>
  <c r="AG135"/>
  <c r="AF135"/>
  <c r="AE135"/>
  <c r="AD135"/>
  <c r="AC135"/>
  <c r="AB135"/>
  <c r="AA135"/>
  <c r="Z135"/>
  <c r="AH134"/>
  <c r="AG134"/>
  <c r="AF134"/>
  <c r="AE134"/>
  <c r="AD134"/>
  <c r="AC134"/>
  <c r="AB134"/>
  <c r="AA134"/>
  <c r="Z134"/>
  <c r="AH133"/>
  <c r="AG133"/>
  <c r="AF133"/>
  <c r="AE133"/>
  <c r="AD133"/>
  <c r="AC133"/>
  <c r="AB133"/>
  <c r="AA133"/>
  <c r="Z133"/>
  <c r="AH132"/>
  <c r="AG132"/>
  <c r="AF132"/>
  <c r="AE132"/>
  <c r="AD132"/>
  <c r="AC132"/>
  <c r="AB132"/>
  <c r="AA132"/>
  <c r="AH131"/>
  <c r="AG131"/>
  <c r="AF131"/>
  <c r="AE131"/>
  <c r="AD131"/>
  <c r="AC131"/>
  <c r="AB131"/>
  <c r="AA131"/>
  <c r="Z131"/>
  <c r="AH130"/>
  <c r="AG130"/>
  <c r="AF130"/>
  <c r="AE130"/>
  <c r="AD130"/>
  <c r="AC130"/>
  <c r="AB130"/>
  <c r="AH129"/>
  <c r="AG129"/>
  <c r="AF129"/>
  <c r="AE129"/>
  <c r="AD129"/>
  <c r="AC129"/>
  <c r="AB129"/>
  <c r="AA129"/>
  <c r="Z129"/>
  <c r="AH128"/>
  <c r="AG128"/>
  <c r="AF128"/>
  <c r="AE128"/>
  <c r="AD128"/>
  <c r="AC128"/>
  <c r="AB128"/>
  <c r="AA128"/>
  <c r="Z128"/>
  <c r="AH127"/>
  <c r="AG127"/>
  <c r="AF127"/>
  <c r="AE127"/>
  <c r="AD127"/>
  <c r="AC127"/>
  <c r="AB127"/>
  <c r="AA127"/>
  <c r="Z127"/>
  <c r="AH126"/>
  <c r="AG126"/>
  <c r="AF126"/>
  <c r="AE126"/>
  <c r="AD126"/>
  <c r="AC126"/>
  <c r="AB126"/>
  <c r="AA126"/>
  <c r="Z126"/>
  <c r="AH125"/>
  <c r="AG125"/>
  <c r="AF125"/>
  <c r="AE125"/>
  <c r="AD125"/>
  <c r="AC125"/>
  <c r="AB125"/>
  <c r="AA125"/>
  <c r="Z125"/>
  <c r="AH124"/>
  <c r="AG124"/>
  <c r="AF124"/>
  <c r="AE124"/>
  <c r="AD124"/>
  <c r="AC124"/>
  <c r="AB124"/>
  <c r="AA124"/>
  <c r="Z124"/>
  <c r="AH123"/>
  <c r="AG123"/>
  <c r="AF123"/>
  <c r="AE123"/>
  <c r="AD123"/>
  <c r="AC123"/>
  <c r="AB123"/>
  <c r="AA123"/>
  <c r="Z123"/>
  <c r="AH122"/>
  <c r="AG122"/>
  <c r="AF122"/>
  <c r="AE122"/>
  <c r="AD122"/>
  <c r="AC122"/>
  <c r="AB122"/>
  <c r="AA122"/>
  <c r="Z122"/>
  <c r="AH121"/>
  <c r="AG121"/>
  <c r="AF121"/>
  <c r="AE121"/>
  <c r="AD121"/>
  <c r="AC121"/>
  <c r="AB121"/>
  <c r="AA121"/>
  <c r="Z121"/>
  <c r="AH120"/>
  <c r="AG120"/>
  <c r="AF120"/>
  <c r="AE120"/>
  <c r="AD120"/>
  <c r="AC120"/>
  <c r="AB120"/>
  <c r="AA120"/>
  <c r="Z120"/>
  <c r="AH119"/>
  <c r="AG119"/>
  <c r="AF119"/>
  <c r="AE119"/>
  <c r="AD119"/>
  <c r="AC119"/>
  <c r="AB119"/>
  <c r="AA119"/>
  <c r="Z119"/>
  <c r="AH118"/>
  <c r="AG118"/>
  <c r="AF118"/>
  <c r="AE118"/>
  <c r="AD118"/>
  <c r="AC118"/>
  <c r="AB118"/>
  <c r="AA118"/>
  <c r="Z118"/>
  <c r="AH117"/>
  <c r="AG117"/>
  <c r="AF117"/>
  <c r="AE117"/>
  <c r="AD117"/>
  <c r="AC117"/>
  <c r="AB117"/>
  <c r="AA117"/>
  <c r="Z117"/>
  <c r="AD116"/>
  <c r="AI116" s="1"/>
  <c r="Z116"/>
  <c r="AH115"/>
  <c r="AG115"/>
  <c r="AF115"/>
  <c r="AE115"/>
  <c r="AD115"/>
  <c r="AC115"/>
  <c r="AB115"/>
  <c r="AA115"/>
  <c r="Z115"/>
  <c r="AH114"/>
  <c r="AG114"/>
  <c r="AF114"/>
  <c r="AE114"/>
  <c r="AD114"/>
  <c r="AC114"/>
  <c r="AB114"/>
  <c r="AA114"/>
  <c r="Z114"/>
  <c r="AH113"/>
  <c r="AG113"/>
  <c r="AF113"/>
  <c r="AE113"/>
  <c r="AD113"/>
  <c r="AC113"/>
  <c r="AB113"/>
  <c r="AA113"/>
  <c r="Z113"/>
  <c r="AH112"/>
  <c r="AG112"/>
  <c r="AF112"/>
  <c r="AE112"/>
  <c r="AD112"/>
  <c r="AC112"/>
  <c r="AB112"/>
  <c r="AA112"/>
  <c r="Z112"/>
  <c r="AH111"/>
  <c r="AG111"/>
  <c r="AF111"/>
  <c r="AE111"/>
  <c r="AD111"/>
  <c r="AC111"/>
  <c r="AB111"/>
  <c r="AA111"/>
  <c r="Z111"/>
  <c r="AH110"/>
  <c r="AG110"/>
  <c r="AF110"/>
  <c r="AE110"/>
  <c r="AD110"/>
  <c r="AC110"/>
  <c r="AB110"/>
  <c r="AA110"/>
  <c r="Z110"/>
  <c r="AH109"/>
  <c r="AG109"/>
  <c r="AF109"/>
  <c r="AE109"/>
  <c r="AD109"/>
  <c r="AC109"/>
  <c r="AB109"/>
  <c r="AA109"/>
  <c r="Z109"/>
  <c r="AH108"/>
  <c r="AG108"/>
  <c r="AF108"/>
  <c r="AE108"/>
  <c r="AD108"/>
  <c r="AC108"/>
  <c r="AB108"/>
  <c r="AA108"/>
  <c r="Z108"/>
  <c r="AH107"/>
  <c r="AG107"/>
  <c r="AF107"/>
  <c r="AE107"/>
  <c r="AD107"/>
  <c r="AC107"/>
  <c r="AB107"/>
  <c r="AA107"/>
  <c r="Z107"/>
  <c r="AH106"/>
  <c r="AG106"/>
  <c r="AF106"/>
  <c r="AE106"/>
  <c r="AD106"/>
  <c r="AC106"/>
  <c r="AB106"/>
  <c r="AA106"/>
  <c r="Z106"/>
  <c r="AH105"/>
  <c r="AG105"/>
  <c r="AF105"/>
  <c r="AE105"/>
  <c r="AD105"/>
  <c r="AC105"/>
  <c r="AB105"/>
  <c r="AA105"/>
  <c r="Z105"/>
  <c r="AH104"/>
  <c r="AG104"/>
  <c r="AF104"/>
  <c r="AE104"/>
  <c r="AD104"/>
  <c r="AC104"/>
  <c r="AB104"/>
  <c r="AA104"/>
  <c r="Z104"/>
  <c r="AH103"/>
  <c r="AG103"/>
  <c r="AF103"/>
  <c r="AE103"/>
  <c r="AD103"/>
  <c r="AC103"/>
  <c r="AB103"/>
  <c r="AA103"/>
  <c r="Z103"/>
  <c r="AH102"/>
  <c r="AG102"/>
  <c r="AF102"/>
  <c r="AE102"/>
  <c r="AD102"/>
  <c r="AC102"/>
  <c r="AB102"/>
  <c r="AA102"/>
  <c r="Z102"/>
  <c r="AH101"/>
  <c r="AG101"/>
  <c r="AF101"/>
  <c r="AE101"/>
  <c r="AD101"/>
  <c r="AC101"/>
  <c r="AB101"/>
  <c r="AA101"/>
  <c r="Z101"/>
  <c r="AH100"/>
  <c r="AG100"/>
  <c r="AF100"/>
  <c r="AE100"/>
  <c r="AD100"/>
  <c r="AC100"/>
  <c r="AB100"/>
  <c r="AA100"/>
  <c r="Z100"/>
  <c r="AH99"/>
  <c r="AG99"/>
  <c r="AF99"/>
  <c r="AE99"/>
  <c r="AD99"/>
  <c r="AC99"/>
  <c r="AB99"/>
  <c r="AA99"/>
  <c r="Z99"/>
  <c r="AH98"/>
  <c r="AG98"/>
  <c r="AF98"/>
  <c r="AE98"/>
  <c r="AD98"/>
  <c r="AC98"/>
  <c r="AB98"/>
  <c r="AA98"/>
  <c r="Z98"/>
  <c r="AH97"/>
  <c r="AG97"/>
  <c r="AF97"/>
  <c r="AE97"/>
  <c r="AD97"/>
  <c r="AC97"/>
  <c r="AB97"/>
  <c r="AA97"/>
  <c r="Z97"/>
  <c r="AH96"/>
  <c r="AG96"/>
  <c r="AF96"/>
  <c r="AE96"/>
  <c r="AD96"/>
  <c r="AC96"/>
  <c r="AB96"/>
  <c r="AA96"/>
  <c r="Z96"/>
  <c r="AH95"/>
  <c r="AG95"/>
  <c r="AF95"/>
  <c r="AE95"/>
  <c r="AD95"/>
  <c r="AC95"/>
  <c r="AB95"/>
  <c r="AA95"/>
  <c r="Z95"/>
  <c r="AH94"/>
  <c r="AG94"/>
  <c r="AF94"/>
  <c r="AE94"/>
  <c r="AD94"/>
  <c r="AC94"/>
  <c r="AB94"/>
  <c r="AA94"/>
  <c r="Z94"/>
  <c r="AH93"/>
  <c r="AG93"/>
  <c r="AF93"/>
  <c r="AE93"/>
  <c r="AD93"/>
  <c r="AC93"/>
  <c r="AB93"/>
  <c r="AA93"/>
  <c r="Z93"/>
  <c r="AH92"/>
  <c r="AG92"/>
  <c r="AF92"/>
  <c r="AE92"/>
  <c r="AD92"/>
  <c r="AC92"/>
  <c r="AB92"/>
  <c r="AA92"/>
  <c r="Z92"/>
  <c r="AH91"/>
  <c r="AG91"/>
  <c r="AF91"/>
  <c r="AE91"/>
  <c r="AD91"/>
  <c r="AC91"/>
  <c r="AB91"/>
  <c r="AA91"/>
  <c r="Z91"/>
  <c r="AH90"/>
  <c r="AG90"/>
  <c r="AF90"/>
  <c r="AE90"/>
  <c r="AD90"/>
  <c r="AC90"/>
  <c r="AB90"/>
  <c r="AA90"/>
  <c r="Z90"/>
  <c r="AH89"/>
  <c r="AG89"/>
  <c r="AF89"/>
  <c r="AE89"/>
  <c r="AD89"/>
  <c r="AC89"/>
  <c r="AB89"/>
  <c r="AH88"/>
  <c r="AG88"/>
  <c r="AF88"/>
  <c r="AE88"/>
  <c r="AD88"/>
  <c r="AC88"/>
  <c r="AB88"/>
  <c r="AA88"/>
  <c r="Z88"/>
  <c r="AH87"/>
  <c r="AG87"/>
  <c r="AF87"/>
  <c r="AE87"/>
  <c r="AD87"/>
  <c r="AC87"/>
  <c r="AB87"/>
  <c r="AA87"/>
  <c r="Z87"/>
  <c r="AH86"/>
  <c r="AG86"/>
  <c r="AF86"/>
  <c r="AE86"/>
  <c r="AD86"/>
  <c r="AC86"/>
  <c r="AB86"/>
  <c r="AA86"/>
  <c r="Z86"/>
  <c r="AH85"/>
  <c r="AG85"/>
  <c r="AF85"/>
  <c r="AE85"/>
  <c r="AD85"/>
  <c r="AC85"/>
  <c r="AB85"/>
  <c r="AA85"/>
  <c r="Z85"/>
  <c r="AH84"/>
  <c r="AG84"/>
  <c r="AF84"/>
  <c r="AE84"/>
  <c r="AD84"/>
  <c r="AC84"/>
  <c r="AB84"/>
  <c r="AA84"/>
  <c r="Z84"/>
  <c r="AH83"/>
  <c r="AG83"/>
  <c r="AF83"/>
  <c r="AE83"/>
  <c r="AD83"/>
  <c r="AC83"/>
  <c r="AB83"/>
  <c r="AH82"/>
  <c r="AG82"/>
  <c r="AF82"/>
  <c r="AE82"/>
  <c r="AD82"/>
  <c r="AC82"/>
  <c r="AB82"/>
  <c r="AA82"/>
  <c r="Z82"/>
  <c r="AH81"/>
  <c r="AG81"/>
  <c r="AF81"/>
  <c r="AE81"/>
  <c r="AD81"/>
  <c r="AC81"/>
  <c r="AB81"/>
  <c r="AH80"/>
  <c r="AG80"/>
  <c r="AF80"/>
  <c r="AE80"/>
  <c r="AD80"/>
  <c r="AC80"/>
  <c r="AB80"/>
  <c r="AA80"/>
  <c r="Z80"/>
  <c r="AH79"/>
  <c r="AG79"/>
  <c r="AF79"/>
  <c r="AE79"/>
  <c r="AD79"/>
  <c r="AC79"/>
  <c r="AB79"/>
  <c r="AA79"/>
  <c r="Z79"/>
  <c r="AH78"/>
  <c r="AG78"/>
  <c r="AF78"/>
  <c r="AE78"/>
  <c r="AD78"/>
  <c r="AC78"/>
  <c r="AB78"/>
  <c r="AA78"/>
  <c r="Z78"/>
  <c r="AH77"/>
  <c r="AG77"/>
  <c r="AF77"/>
  <c r="AE77"/>
  <c r="AD77"/>
  <c r="AC77"/>
  <c r="AB77"/>
  <c r="AA77"/>
  <c r="Z77"/>
  <c r="AH76"/>
  <c r="AG76"/>
  <c r="AF76"/>
  <c r="AE76"/>
  <c r="AD76"/>
  <c r="AC76"/>
  <c r="AB76"/>
  <c r="AA76"/>
  <c r="Z76"/>
  <c r="AH75"/>
  <c r="AG75"/>
  <c r="AF75"/>
  <c r="AE75"/>
  <c r="AD75"/>
  <c r="AC75"/>
  <c r="AB75"/>
  <c r="AA75"/>
  <c r="Z75"/>
  <c r="AH74"/>
  <c r="AG74"/>
  <c r="AF74"/>
  <c r="AE74"/>
  <c r="AD74"/>
  <c r="AC74"/>
  <c r="AB74"/>
  <c r="AA74"/>
  <c r="Z74"/>
  <c r="AH73"/>
  <c r="AG73"/>
  <c r="AF73"/>
  <c r="AE73"/>
  <c r="AD73"/>
  <c r="AC73"/>
  <c r="AB73"/>
  <c r="AA73"/>
  <c r="Z73"/>
  <c r="AH72"/>
  <c r="AG72"/>
  <c r="AF72"/>
  <c r="AE72"/>
  <c r="AD72"/>
  <c r="AC72"/>
  <c r="AB72"/>
  <c r="AA72"/>
  <c r="Z72"/>
  <c r="AH71"/>
  <c r="AG71"/>
  <c r="AF71"/>
  <c r="AE71"/>
  <c r="AD71"/>
  <c r="AC71"/>
  <c r="AB71"/>
  <c r="AA71"/>
  <c r="Z71"/>
  <c r="AH70"/>
  <c r="AG70"/>
  <c r="AF70"/>
  <c r="AE70"/>
  <c r="AD70"/>
  <c r="AC70"/>
  <c r="AB70"/>
  <c r="AA70"/>
  <c r="Z70"/>
  <c r="AH69"/>
  <c r="AG69"/>
  <c r="AF69"/>
  <c r="AE69"/>
  <c r="AD69"/>
  <c r="AC69"/>
  <c r="AB69"/>
  <c r="AA69"/>
  <c r="Z69"/>
  <c r="AH68"/>
  <c r="AG68"/>
  <c r="AF68"/>
  <c r="AE68"/>
  <c r="AD68"/>
  <c r="AC68"/>
  <c r="AB68"/>
  <c r="AA68"/>
  <c r="Z68"/>
  <c r="AH67"/>
  <c r="AG67"/>
  <c r="AF67"/>
  <c r="AE67"/>
  <c r="AD67"/>
  <c r="AC67"/>
  <c r="AB67"/>
  <c r="AA67"/>
  <c r="Z67"/>
  <c r="AH66"/>
  <c r="AG66"/>
  <c r="AF66"/>
  <c r="AE66"/>
  <c r="AD66"/>
  <c r="AC66"/>
  <c r="AB66"/>
  <c r="AA66"/>
  <c r="Z66"/>
  <c r="AH65"/>
  <c r="AG65"/>
  <c r="AF65"/>
  <c r="AE65"/>
  <c r="AD65"/>
  <c r="AC65"/>
  <c r="AB65"/>
  <c r="AA65"/>
  <c r="Z65"/>
  <c r="AH64"/>
  <c r="AG64"/>
  <c r="AF64"/>
  <c r="AE64"/>
  <c r="AD64"/>
  <c r="AC64"/>
  <c r="AB64"/>
  <c r="AA64"/>
  <c r="Z64"/>
  <c r="AH63"/>
  <c r="AG63"/>
  <c r="AF63"/>
  <c r="AE63"/>
  <c r="AD63"/>
  <c r="AC63"/>
  <c r="AB63"/>
  <c r="AA63"/>
  <c r="Z63"/>
  <c r="AH62"/>
  <c r="AG62"/>
  <c r="AF62"/>
  <c r="AE62"/>
  <c r="AD62"/>
  <c r="AC62"/>
  <c r="AB62"/>
  <c r="AA62"/>
  <c r="Z62"/>
  <c r="AH61"/>
  <c r="AG61"/>
  <c r="AF61"/>
  <c r="AE61"/>
  <c r="AD61"/>
  <c r="AC61"/>
  <c r="AB61"/>
  <c r="AA61"/>
  <c r="Z61"/>
  <c r="AH60"/>
  <c r="AG60"/>
  <c r="AF60"/>
  <c r="AE60"/>
  <c r="AD60"/>
  <c r="AC60"/>
  <c r="AB60"/>
  <c r="AA60"/>
  <c r="Z60"/>
  <c r="AH59"/>
  <c r="AG59"/>
  <c r="AF59"/>
  <c r="AE59"/>
  <c r="AD59"/>
  <c r="AC59"/>
  <c r="AB59"/>
  <c r="AA59"/>
  <c r="Z59"/>
  <c r="AH58"/>
  <c r="AG58"/>
  <c r="AF58"/>
  <c r="AE58"/>
  <c r="AD58"/>
  <c r="AC58"/>
  <c r="AB58"/>
  <c r="AA58"/>
  <c r="Z58"/>
  <c r="AH57"/>
  <c r="AG57"/>
  <c r="AF57"/>
  <c r="AE57"/>
  <c r="AD57"/>
  <c r="AC57"/>
  <c r="AB57"/>
  <c r="AA57"/>
  <c r="Z57"/>
  <c r="AH56"/>
  <c r="AG56"/>
  <c r="AF56"/>
  <c r="AE56"/>
  <c r="AD56"/>
  <c r="AC56"/>
  <c r="AB56"/>
  <c r="AA56"/>
  <c r="Z56"/>
  <c r="AH55"/>
  <c r="AG55"/>
  <c r="AF55"/>
  <c r="AE55"/>
  <c r="AD55"/>
  <c r="AC55"/>
  <c r="AB55"/>
  <c r="AA55"/>
  <c r="Z55"/>
  <c r="AH54"/>
  <c r="AG54"/>
  <c r="AF54"/>
  <c r="AE54"/>
  <c r="AD54"/>
  <c r="AC54"/>
  <c r="AB54"/>
  <c r="AA54"/>
  <c r="Z54"/>
  <c r="AH53"/>
  <c r="AG53"/>
  <c r="AF53"/>
  <c r="AE53"/>
  <c r="AD53"/>
  <c r="AC53"/>
  <c r="AB53"/>
  <c r="AA53"/>
  <c r="Z53"/>
  <c r="AH52"/>
  <c r="AG52"/>
  <c r="AF52"/>
  <c r="AE52"/>
  <c r="AD52"/>
  <c r="AC52"/>
  <c r="AB52"/>
  <c r="AA52"/>
  <c r="Z52"/>
  <c r="AH51"/>
  <c r="AG51"/>
  <c r="AF51"/>
  <c r="AE51"/>
  <c r="AD51"/>
  <c r="AC51"/>
  <c r="AB51"/>
  <c r="AA51"/>
  <c r="Z51"/>
  <c r="AH50"/>
  <c r="AG50"/>
  <c r="AF50"/>
  <c r="AE50"/>
  <c r="AD50"/>
  <c r="AC50"/>
  <c r="AB50"/>
  <c r="AA50"/>
  <c r="Z50"/>
  <c r="AH49"/>
  <c r="AG49"/>
  <c r="AF49"/>
  <c r="AE49"/>
  <c r="AD49"/>
  <c r="AC49"/>
  <c r="AB49"/>
  <c r="AA49"/>
  <c r="Z49"/>
  <c r="AH48"/>
  <c r="AG48"/>
  <c r="AF48"/>
  <c r="AE48"/>
  <c r="AD48"/>
  <c r="AC48"/>
  <c r="AB48"/>
  <c r="AA48"/>
  <c r="Z48"/>
  <c r="AH47"/>
  <c r="AG47"/>
  <c r="AF47"/>
  <c r="AE47"/>
  <c r="AD47"/>
  <c r="AC47"/>
  <c r="AB47"/>
  <c r="AA47"/>
  <c r="Z47"/>
  <c r="AH46"/>
  <c r="AG46"/>
  <c r="AF46"/>
  <c r="AE46"/>
  <c r="AD46"/>
  <c r="AC46"/>
  <c r="AB46"/>
  <c r="AA46"/>
  <c r="Z46"/>
  <c r="AH45"/>
  <c r="AG45"/>
  <c r="AF45"/>
  <c r="AE45"/>
  <c r="AD45"/>
  <c r="AC45"/>
  <c r="AB45"/>
  <c r="AA45"/>
  <c r="Z45"/>
  <c r="AH44"/>
  <c r="AG44"/>
  <c r="AF44"/>
  <c r="AE44"/>
  <c r="AD44"/>
  <c r="AC44"/>
  <c r="AB44"/>
  <c r="AA44"/>
  <c r="Z44"/>
  <c r="AH43"/>
  <c r="AG43"/>
  <c r="AF43"/>
  <c r="AE43"/>
  <c r="AD43"/>
  <c r="AC43"/>
  <c r="AB43"/>
  <c r="AA43"/>
  <c r="Z43"/>
  <c r="AH42"/>
  <c r="AG42"/>
  <c r="AF42"/>
  <c r="AE42"/>
  <c r="AD42"/>
  <c r="AC42"/>
  <c r="AB42"/>
  <c r="Z42"/>
  <c r="AH41"/>
  <c r="AG41"/>
  <c r="AF41"/>
  <c r="AE41"/>
  <c r="AD41"/>
  <c r="AC41"/>
  <c r="AB41"/>
  <c r="Z41"/>
  <c r="AH40"/>
  <c r="AG40"/>
  <c r="AF40"/>
  <c r="AE40"/>
  <c r="AD40"/>
  <c r="AC40"/>
  <c r="AB40"/>
  <c r="Z40"/>
  <c r="AH39"/>
  <c r="AG39"/>
  <c r="AF39"/>
  <c r="AE39"/>
  <c r="AD39"/>
  <c r="AC39"/>
  <c r="AB39"/>
  <c r="AA39"/>
  <c r="Z39"/>
  <c r="AH38"/>
  <c r="AG38"/>
  <c r="AF38"/>
  <c r="AE38"/>
  <c r="AD38"/>
  <c r="AC38"/>
  <c r="AB38"/>
  <c r="Z38"/>
  <c r="AH37"/>
  <c r="AG37"/>
  <c r="AF37"/>
  <c r="AE37"/>
  <c r="AD37"/>
  <c r="AC37"/>
  <c r="AB37"/>
  <c r="Z37"/>
  <c r="AH36"/>
  <c r="AG36"/>
  <c r="AF36"/>
  <c r="AE36"/>
  <c r="AD36"/>
  <c r="AC36"/>
  <c r="AB36"/>
  <c r="AA36"/>
  <c r="Z36"/>
  <c r="AH35"/>
  <c r="AG35"/>
  <c r="AF35"/>
  <c r="AE35"/>
  <c r="AD35"/>
  <c r="AC35"/>
  <c r="AB35"/>
  <c r="Z35"/>
  <c r="AH34"/>
  <c r="AG34"/>
  <c r="AF34"/>
  <c r="AE34"/>
  <c r="AD34"/>
  <c r="AC34"/>
  <c r="AB34"/>
  <c r="AA34"/>
  <c r="Z34"/>
  <c r="AH33"/>
  <c r="AG33"/>
  <c r="AF33"/>
  <c r="AE33"/>
  <c r="AD33"/>
  <c r="AC33"/>
  <c r="AB33"/>
  <c r="AA33"/>
  <c r="Z33"/>
  <c r="AH32"/>
  <c r="AG32"/>
  <c r="AF32"/>
  <c r="AE32"/>
  <c r="AD32"/>
  <c r="AC32"/>
  <c r="AB32"/>
  <c r="AA32"/>
  <c r="Z32"/>
  <c r="AH31"/>
  <c r="AG31"/>
  <c r="AF31"/>
  <c r="AE31"/>
  <c r="AD31"/>
  <c r="AC31"/>
  <c r="AB31"/>
  <c r="AA31"/>
  <c r="Z31"/>
  <c r="AH30"/>
  <c r="AG30"/>
  <c r="AF30"/>
  <c r="AE30"/>
  <c r="AD30"/>
  <c r="AC30"/>
  <c r="AB30"/>
  <c r="AA30"/>
  <c r="Z30"/>
  <c r="AH29"/>
  <c r="AG29"/>
  <c r="AF29"/>
  <c r="AE29"/>
  <c r="AD29"/>
  <c r="AC29"/>
  <c r="AB29"/>
  <c r="AA29"/>
  <c r="Z29"/>
  <c r="AH28"/>
  <c r="AG28"/>
  <c r="AF28"/>
  <c r="AE28"/>
  <c r="AD28"/>
  <c r="AC28"/>
  <c r="AB28"/>
  <c r="AA28"/>
  <c r="Z28"/>
  <c r="AH27"/>
  <c r="AG27"/>
  <c r="AF27"/>
  <c r="AE27"/>
  <c r="AD27"/>
  <c r="AC27"/>
  <c r="AB27"/>
  <c r="AA27"/>
  <c r="Z27"/>
  <c r="AH26"/>
  <c r="AG26"/>
  <c r="AF26"/>
  <c r="AE26"/>
  <c r="AD26"/>
  <c r="AC26"/>
  <c r="AB26"/>
  <c r="AA26"/>
  <c r="Z26"/>
  <c r="AH25"/>
  <c r="AG25"/>
  <c r="AF25"/>
  <c r="AE25"/>
  <c r="AD25"/>
  <c r="AC25"/>
  <c r="AB25"/>
  <c r="AA25"/>
  <c r="Z25"/>
  <c r="AH24"/>
  <c r="AG24"/>
  <c r="AF24"/>
  <c r="AE24"/>
  <c r="AD24"/>
  <c r="AC24"/>
  <c r="AB24"/>
  <c r="AA24"/>
  <c r="Z24"/>
  <c r="AH23"/>
  <c r="AG23"/>
  <c r="AF23"/>
  <c r="AE23"/>
  <c r="AD23"/>
  <c r="AC23"/>
  <c r="AB23"/>
  <c r="AA23"/>
  <c r="Z23"/>
  <c r="AH22"/>
  <c r="AG22"/>
  <c r="AF22"/>
  <c r="AE22"/>
  <c r="AD22"/>
  <c r="AC22"/>
  <c r="AB22"/>
  <c r="AA22"/>
  <c r="Z22"/>
  <c r="AH21"/>
  <c r="AG21"/>
  <c r="AF21"/>
  <c r="AE21"/>
  <c r="AD21"/>
  <c r="AC21"/>
  <c r="AB21"/>
  <c r="AA21"/>
  <c r="Z21"/>
  <c r="AH20"/>
  <c r="AG20"/>
  <c r="AF20"/>
  <c r="AE20"/>
  <c r="AD20"/>
  <c r="AC20"/>
  <c r="AB20"/>
  <c r="AA20"/>
  <c r="Z20"/>
  <c r="AH19"/>
  <c r="AG19"/>
  <c r="AF19"/>
  <c r="AE19"/>
  <c r="AD19"/>
  <c r="AC19"/>
  <c r="AB19"/>
  <c r="AA19"/>
  <c r="Z19"/>
  <c r="AH18"/>
  <c r="AG18"/>
  <c r="AF18"/>
  <c r="AE18"/>
  <c r="AD18"/>
  <c r="AC18"/>
  <c r="AB18"/>
  <c r="AA18"/>
  <c r="Z18"/>
  <c r="AH17"/>
  <c r="AG17"/>
  <c r="AF17"/>
  <c r="AE17"/>
  <c r="AD17"/>
  <c r="AC17"/>
  <c r="AB17"/>
  <c r="AA17"/>
  <c r="Z17"/>
  <c r="AH16"/>
  <c r="AG16"/>
  <c r="AF16"/>
  <c r="AE16"/>
  <c r="AD16"/>
  <c r="AC16"/>
  <c r="AB16"/>
  <c r="AA16"/>
  <c r="Z16"/>
  <c r="AH15"/>
  <c r="AG15"/>
  <c r="AF15"/>
  <c r="AE15"/>
  <c r="AD15"/>
  <c r="AC15"/>
  <c r="AB15"/>
  <c r="AH14"/>
  <c r="AG14"/>
  <c r="AF14"/>
  <c r="AE14"/>
  <c r="AD14"/>
  <c r="AC14"/>
  <c r="AB14"/>
  <c r="AA14"/>
  <c r="Z14"/>
  <c r="AH13"/>
  <c r="AG13"/>
  <c r="AF13"/>
  <c r="AE13"/>
  <c r="AD13"/>
  <c r="AC13"/>
  <c r="AB13"/>
  <c r="AA13"/>
  <c r="Z13"/>
  <c r="AH12"/>
  <c r="AG12"/>
  <c r="AF12"/>
  <c r="AE12"/>
  <c r="AD12"/>
  <c r="AC12"/>
  <c r="AB12"/>
  <c r="AA12"/>
  <c r="Z12"/>
  <c r="AH11"/>
  <c r="AG11"/>
  <c r="AF11"/>
  <c r="AE11"/>
  <c r="AD11"/>
  <c r="AC11"/>
  <c r="AB11"/>
  <c r="AA11"/>
  <c r="Z11"/>
  <c r="AH10"/>
  <c r="AG10"/>
  <c r="AF10"/>
  <c r="AE10"/>
  <c r="AD10"/>
  <c r="AC10"/>
  <c r="AB10"/>
  <c r="AA10"/>
  <c r="Z10"/>
  <c r="AH9"/>
  <c r="AG9"/>
  <c r="AF9"/>
  <c r="AE9"/>
  <c r="AD9"/>
  <c r="AC9"/>
  <c r="AB9"/>
  <c r="AA9"/>
  <c r="Z9"/>
  <c r="AH8"/>
  <c r="AG8"/>
  <c r="AF8"/>
  <c r="AE8"/>
  <c r="AD8"/>
  <c r="AC8"/>
  <c r="AB8"/>
  <c r="AA8"/>
  <c r="Z8"/>
  <c r="AH7"/>
  <c r="AG7"/>
  <c r="AF7"/>
  <c r="AE7"/>
  <c r="AD7"/>
  <c r="AC7"/>
  <c r="AB7"/>
  <c r="AA7"/>
  <c r="Z7"/>
  <c r="AH6"/>
  <c r="AG6"/>
  <c r="AF6"/>
  <c r="AE6"/>
  <c r="AD6"/>
  <c r="AC6"/>
  <c r="AB6"/>
  <c r="AA6"/>
  <c r="Z6"/>
  <c r="AH5"/>
  <c r="AG5"/>
  <c r="AF5"/>
  <c r="AE5"/>
  <c r="AD5"/>
  <c r="AC5"/>
  <c r="AB5"/>
  <c r="AA5"/>
  <c r="Z5"/>
  <c r="AH4"/>
  <c r="AG4"/>
  <c r="AF4"/>
  <c r="AE4"/>
  <c r="AD4"/>
  <c r="AC4"/>
  <c r="AB4"/>
  <c r="AA4"/>
  <c r="Z4"/>
  <c r="AI377" l="1"/>
  <c r="B393"/>
  <c r="AI99"/>
  <c r="AI127"/>
  <c r="AI141"/>
  <c r="AI147"/>
  <c r="AI159"/>
  <c r="AI163"/>
  <c r="AI167"/>
  <c r="AI171"/>
  <c r="AI175"/>
  <c r="AI188"/>
  <c r="AI192"/>
  <c r="AI196"/>
  <c r="AI200"/>
  <c r="AI204"/>
  <c r="AI212"/>
  <c r="AI220"/>
  <c r="AI226"/>
  <c r="AI230"/>
  <c r="AI234"/>
  <c r="AI238"/>
  <c r="AI251"/>
  <c r="AI282"/>
  <c r="AI287"/>
  <c r="AI290"/>
  <c r="AI303"/>
  <c r="AI306"/>
  <c r="AI314"/>
  <c r="AI103"/>
  <c r="AI107"/>
  <c r="AI111"/>
  <c r="AI115"/>
  <c r="AI133"/>
  <c r="AI137"/>
  <c r="AI151"/>
  <c r="AI155"/>
  <c r="AI179"/>
  <c r="AI183"/>
  <c r="AI208"/>
  <c r="AI216"/>
  <c r="AI252"/>
  <c r="AI283"/>
  <c r="AI286"/>
  <c r="AI291"/>
  <c r="AI294"/>
  <c r="AI295"/>
  <c r="AI298"/>
  <c r="AI299"/>
  <c r="AI302"/>
  <c r="AI307"/>
  <c r="AI91"/>
  <c r="AI95"/>
  <c r="AB382"/>
  <c r="AF382"/>
  <c r="AI7"/>
  <c r="AI316"/>
  <c r="AC382"/>
  <c r="AI11"/>
  <c r="AI15"/>
  <c r="AI19"/>
  <c r="AI23"/>
  <c r="AI27"/>
  <c r="AI31"/>
  <c r="AI35"/>
  <c r="AI39"/>
  <c r="AI43"/>
  <c r="AI47"/>
  <c r="AI51"/>
  <c r="AI55"/>
  <c r="AI59"/>
  <c r="AI63"/>
  <c r="AI67"/>
  <c r="AI71"/>
  <c r="AI75"/>
  <c r="AI79"/>
  <c r="AI83"/>
  <c r="AI87"/>
  <c r="AG382"/>
  <c r="AI119"/>
  <c r="AI123"/>
  <c r="AI361"/>
  <c r="AI362"/>
  <c r="AI365"/>
  <c r="AI366"/>
  <c r="AI369"/>
  <c r="AI370"/>
  <c r="AI379"/>
  <c r="AI12"/>
  <c r="AI336"/>
  <c r="AI342"/>
  <c r="AI348"/>
  <c r="AI350"/>
  <c r="AI354"/>
  <c r="AI254"/>
  <c r="AI18"/>
  <c r="AI22"/>
  <c r="AI26"/>
  <c r="AI30"/>
  <c r="AI34"/>
  <c r="AI38"/>
  <c r="AI42"/>
  <c r="AI46"/>
  <c r="AI50"/>
  <c r="AI54"/>
  <c r="AI58"/>
  <c r="AI62"/>
  <c r="AI66"/>
  <c r="AI70"/>
  <c r="AI74"/>
  <c r="AI78"/>
  <c r="AI82"/>
  <c r="AI86"/>
  <c r="AI90"/>
  <c r="AI94"/>
  <c r="AI98"/>
  <c r="AI102"/>
  <c r="AI106"/>
  <c r="AI110"/>
  <c r="AI114"/>
  <c r="AI120"/>
  <c r="AI124"/>
  <c r="AI128"/>
  <c r="AI130"/>
  <c r="AI134"/>
  <c r="AI138"/>
  <c r="AI142"/>
  <c r="AI146"/>
  <c r="AI150"/>
  <c r="AI154"/>
  <c r="AI158"/>
  <c r="AI162"/>
  <c r="AI166"/>
  <c r="AI170"/>
  <c r="AI174"/>
  <c r="AI178"/>
  <c r="AI182"/>
  <c r="AI187"/>
  <c r="AI191"/>
  <c r="AI195"/>
  <c r="AI199"/>
  <c r="AI203"/>
  <c r="AI207"/>
  <c r="AI211"/>
  <c r="AI215"/>
  <c r="AI218"/>
  <c r="AI223"/>
  <c r="AI229"/>
  <c r="AI233"/>
  <c r="AI237"/>
  <c r="AI241"/>
  <c r="AI242"/>
  <c r="AI245"/>
  <c r="AI246"/>
  <c r="AI256"/>
  <c r="AI264"/>
  <c r="AI265"/>
  <c r="AI268"/>
  <c r="AI269"/>
  <c r="AI272"/>
  <c r="AI273"/>
  <c r="AI276"/>
  <c r="AI277"/>
  <c r="AI280"/>
  <c r="AI320"/>
  <c r="AI324"/>
  <c r="AI325"/>
  <c r="AI328"/>
  <c r="AI329"/>
  <c r="AI332"/>
  <c r="AI333"/>
  <c r="AI337"/>
  <c r="AI343"/>
  <c r="AI351"/>
  <c r="AI355"/>
  <c r="AI358"/>
  <c r="AI8"/>
  <c r="AA382"/>
  <c r="B395" s="1"/>
  <c r="AI16"/>
  <c r="AI20"/>
  <c r="AI24"/>
  <c r="AI28"/>
  <c r="AI32"/>
  <c r="AI36"/>
  <c r="AI40"/>
  <c r="AI44"/>
  <c r="AI48"/>
  <c r="AI52"/>
  <c r="AI56"/>
  <c r="AI60"/>
  <c r="AI64"/>
  <c r="AI68"/>
  <c r="AI72"/>
  <c r="AI76"/>
  <c r="AI80"/>
  <c r="AI84"/>
  <c r="AI88"/>
  <c r="AI92"/>
  <c r="AI96"/>
  <c r="AI100"/>
  <c r="AI104"/>
  <c r="AI108"/>
  <c r="AI112"/>
  <c r="AI118"/>
  <c r="AI122"/>
  <c r="AI126"/>
  <c r="AI132"/>
  <c r="AI136"/>
  <c r="AI140"/>
  <c r="AI144"/>
  <c r="AI148"/>
  <c r="AI152"/>
  <c r="AI156"/>
  <c r="AI160"/>
  <c r="AI164"/>
  <c r="AI168"/>
  <c r="AI172"/>
  <c r="AI176"/>
  <c r="AI180"/>
  <c r="AI184"/>
  <c r="AI189"/>
  <c r="AI193"/>
  <c r="AI197"/>
  <c r="AI201"/>
  <c r="AI205"/>
  <c r="AI209"/>
  <c r="AI213"/>
  <c r="AI217"/>
  <c r="AI221"/>
  <c r="AI227"/>
  <c r="AI231"/>
  <c r="AI235"/>
  <c r="AI239"/>
  <c r="AI243"/>
  <c r="AI244"/>
  <c r="AI258"/>
  <c r="AI260"/>
  <c r="AI261"/>
  <c r="AI262"/>
  <c r="AI266"/>
  <c r="AI267"/>
  <c r="AI270"/>
  <c r="AI271"/>
  <c r="AI274"/>
  <c r="AI275"/>
  <c r="AI278"/>
  <c r="AI279"/>
  <c r="AI322"/>
  <c r="AI326"/>
  <c r="AI327"/>
  <c r="AI330"/>
  <c r="AI331"/>
  <c r="AI335"/>
  <c r="AI339"/>
  <c r="AI341"/>
  <c r="AI345"/>
  <c r="AI347"/>
  <c r="AI349"/>
  <c r="AI359"/>
  <c r="AI360"/>
  <c r="AI363"/>
  <c r="AI364"/>
  <c r="AI367"/>
  <c r="AI368"/>
  <c r="AI378"/>
  <c r="AE382"/>
  <c r="Z382"/>
  <c r="B396" s="1"/>
  <c r="AD382"/>
  <c r="AH382"/>
  <c r="AI5"/>
  <c r="AI6"/>
  <c r="AI9"/>
  <c r="AI10"/>
  <c r="AI13"/>
  <c r="AI14"/>
  <c r="AI17"/>
  <c r="AI21"/>
  <c r="AI25"/>
  <c r="AI29"/>
  <c r="AI33"/>
  <c r="AI37"/>
  <c r="AI41"/>
  <c r="AI45"/>
  <c r="AI49"/>
  <c r="AI53"/>
  <c r="AI57"/>
  <c r="AI61"/>
  <c r="AI65"/>
  <c r="AI69"/>
  <c r="AI73"/>
  <c r="AI77"/>
  <c r="AI81"/>
  <c r="AI85"/>
  <c r="AI89"/>
  <c r="AI93"/>
  <c r="AI97"/>
  <c r="AI101"/>
  <c r="AI105"/>
  <c r="AI109"/>
  <c r="AI113"/>
  <c r="AI117"/>
  <c r="AI121"/>
  <c r="AI125"/>
  <c r="AI129"/>
  <c r="AI131"/>
  <c r="AI135"/>
  <c r="AI139"/>
  <c r="AI143"/>
  <c r="AI145"/>
  <c r="AI149"/>
  <c r="AI153"/>
  <c r="AI157"/>
  <c r="AI161"/>
  <c r="AI165"/>
  <c r="AI169"/>
  <c r="AI173"/>
  <c r="AI177"/>
  <c r="AI181"/>
  <c r="AI186"/>
  <c r="AI190"/>
  <c r="AI194"/>
  <c r="AI198"/>
  <c r="AI202"/>
  <c r="AI206"/>
  <c r="AI210"/>
  <c r="AI214"/>
  <c r="AI219"/>
  <c r="AI222"/>
  <c r="AI228"/>
  <c r="AI232"/>
  <c r="AI236"/>
  <c r="AI240"/>
  <c r="AI248"/>
  <c r="AI249"/>
  <c r="AI250"/>
  <c r="AI253"/>
  <c r="AI255"/>
  <c r="AI257"/>
  <c r="AI259"/>
  <c r="AI284"/>
  <c r="AI285"/>
  <c r="AI288"/>
  <c r="AI289"/>
  <c r="AI292"/>
  <c r="AI293"/>
  <c r="AI296"/>
  <c r="AI297"/>
  <c r="AI300"/>
  <c r="AI301"/>
  <c r="AI304"/>
  <c r="AI305"/>
  <c r="AI308"/>
  <c r="AI317"/>
  <c r="AI318"/>
  <c r="AI321"/>
  <c r="AI334"/>
  <c r="AI338"/>
  <c r="AI340"/>
  <c r="AI344"/>
  <c r="AI346"/>
  <c r="AI353"/>
  <c r="AI356"/>
  <c r="AI357"/>
  <c r="AI4"/>
  <c r="BS29"/>
  <c r="BT27"/>
  <c r="B397" l="1"/>
  <c r="AI382"/>
  <c r="AH383"/>
  <c r="AA383"/>
  <c r="BW4"/>
  <c r="BW5" s="1"/>
  <c r="BW6" s="1"/>
  <c r="BW7" s="1"/>
  <c r="BW8" s="1"/>
  <c r="BW9" s="1"/>
  <c r="BW10" s="1"/>
  <c r="BW11" l="1"/>
  <c r="BW12" s="1"/>
  <c r="BW13" s="1"/>
  <c r="BW14" s="1"/>
  <c r="BW15" s="1"/>
  <c r="BW16" s="1"/>
  <c r="BW17" s="1"/>
  <c r="BW18" s="1"/>
  <c r="BW19" s="1"/>
  <c r="BW20" s="1"/>
  <c r="BW21" s="1"/>
  <c r="BW22" s="1"/>
  <c r="BW23" s="1"/>
  <c r="BW24" s="1"/>
  <c r="BW25" s="1"/>
  <c r="BW26" s="1"/>
  <c r="BW27" s="1"/>
  <c r="BW28" s="1"/>
  <c r="BW29" s="1"/>
  <c r="BW30" s="1"/>
  <c r="BW31" s="1"/>
  <c r="BW32" s="1"/>
  <c r="BW33" s="1"/>
  <c r="BW34" s="1"/>
  <c r="BW35" s="1"/>
  <c r="BW36" s="1"/>
  <c r="BW37" s="1"/>
  <c r="BW39" s="1"/>
  <c r="BW40" s="1"/>
  <c r="BW41" s="1"/>
  <c r="BW42" s="1"/>
  <c r="BW43" s="1"/>
  <c r="BW44" s="1"/>
  <c r="BW45" s="1"/>
  <c r="BW46" s="1"/>
  <c r="BW47" s="1"/>
  <c r="BW48" s="1"/>
  <c r="BW49" s="1"/>
  <c r="BW50" s="1"/>
  <c r="BW51" s="1"/>
  <c r="BW52" s="1"/>
  <c r="BW53" s="1"/>
  <c r="BW54" s="1"/>
  <c r="BW55" s="1"/>
  <c r="BW56" s="1"/>
  <c r="BW57" s="1"/>
  <c r="BW58" s="1"/>
  <c r="BW59" s="1"/>
  <c r="BW60" s="1"/>
  <c r="BW61" s="1"/>
  <c r="BW62" s="1"/>
  <c r="BW63" s="1"/>
  <c r="BW65" l="1"/>
  <c r="BW66" s="1"/>
  <c r="BW67" s="1"/>
  <c r="BW68" s="1"/>
  <c r="BW69" s="1"/>
  <c r="BW70" s="1"/>
  <c r="BW71" s="1"/>
  <c r="BW72" s="1"/>
  <c r="BW73" s="1"/>
  <c r="BW74" s="1"/>
  <c r="BW75" s="1"/>
  <c r="BW76" s="1"/>
  <c r="BW77" s="1"/>
  <c r="BW78" s="1"/>
  <c r="BW79" s="1"/>
  <c r="BW80" s="1"/>
  <c r="BW81" s="1"/>
  <c r="BW82" s="1"/>
  <c r="BW83" s="1"/>
  <c r="BW84" s="1"/>
  <c r="BW85" s="1"/>
  <c r="BW86" s="1"/>
  <c r="BW87" s="1"/>
  <c r="BW88" s="1"/>
  <c r="BW89" s="1"/>
  <c r="BW90" s="1"/>
  <c r="BW91" s="1"/>
  <c r="BW92" s="1"/>
  <c r="BW93" s="1"/>
  <c r="BW94" s="1"/>
  <c r="BW95" s="1"/>
  <c r="BW96" s="1"/>
  <c r="BW97" s="1"/>
  <c r="BW98" s="1"/>
  <c r="BW99" s="1"/>
  <c r="BW100" s="1"/>
  <c r="BW101" s="1"/>
  <c r="BW102" s="1"/>
  <c r="BW103" s="1"/>
  <c r="BW104" s="1"/>
  <c r="BS5" l="1"/>
  <c r="BS6" s="1"/>
  <c r="BS7" s="1"/>
  <c r="BS8" s="1"/>
  <c r="BS9" s="1"/>
  <c r="BS10" s="1"/>
  <c r="BS11" s="1"/>
  <c r="BS12" s="1"/>
  <c r="BT12" s="1"/>
  <c r="BU12" s="1"/>
  <c r="BS14" l="1"/>
  <c r="BS15" s="1"/>
  <c r="BS16" s="1"/>
  <c r="BS17" s="1"/>
  <c r="BS18" s="1"/>
  <c r="BS19" s="1"/>
  <c r="BS20" s="1"/>
  <c r="BS21" s="1"/>
  <c r="BS22" s="1"/>
  <c r="BS24" l="1"/>
  <c r="BS25" s="1"/>
  <c r="BS26" s="1"/>
  <c r="BT26" s="1"/>
  <c r="BT22"/>
  <c r="BU22" s="1"/>
  <c r="BU26" l="1"/>
  <c r="BU27"/>
  <c r="BS30"/>
  <c r="BS31" s="1"/>
  <c r="BS32" s="1"/>
  <c r="BS33" s="1"/>
  <c r="BS34" s="1"/>
  <c r="BS35" s="1"/>
  <c r="BS36" s="1"/>
  <c r="BT36" s="1"/>
  <c r="BU36" s="1"/>
  <c r="BS39" l="1"/>
  <c r="BS40" s="1"/>
  <c r="BS41" s="1"/>
  <c r="BS42" s="1"/>
  <c r="BS43" s="1"/>
  <c r="BS44" s="1"/>
  <c r="BS45" s="1"/>
  <c r="BS46" s="1"/>
  <c r="BS47" s="1"/>
  <c r="BS48" s="1"/>
  <c r="BS49" s="1"/>
  <c r="BS50" s="1"/>
  <c r="BS51" s="1"/>
  <c r="BS52" s="1"/>
  <c r="BS53" s="1"/>
  <c r="BS54" s="1"/>
  <c r="BS55" s="1"/>
  <c r="BS56" s="1"/>
  <c r="BT37"/>
  <c r="BU37" s="1"/>
  <c r="BS58" l="1"/>
  <c r="BS59" s="1"/>
  <c r="BS60" s="1"/>
  <c r="BS61" s="1"/>
  <c r="BS62" s="1"/>
  <c r="BS63" s="1"/>
  <c r="BT56"/>
  <c r="BU56" s="1"/>
  <c r="BS65" l="1"/>
  <c r="BS66" s="1"/>
  <c r="BT63"/>
  <c r="BU63" s="1"/>
  <c r="BS68" l="1"/>
  <c r="BS69" s="1"/>
  <c r="BS70" s="1"/>
  <c r="BS71" s="1"/>
  <c r="BS72" s="1"/>
  <c r="BS73" s="1"/>
  <c r="BS74" s="1"/>
  <c r="BS75" s="1"/>
  <c r="BS76" s="1"/>
  <c r="BS77" s="1"/>
  <c r="BS78" s="1"/>
  <c r="BT66"/>
  <c r="BU66" s="1"/>
  <c r="BS80" l="1"/>
  <c r="BS81" s="1"/>
  <c r="BS82" s="1"/>
  <c r="BS83" s="1"/>
  <c r="BS84" s="1"/>
  <c r="BS85" s="1"/>
  <c r="BS86" s="1"/>
  <c r="BS87" s="1"/>
  <c r="BS88" s="1"/>
  <c r="BT78"/>
  <c r="BU78" s="1"/>
  <c r="BS90" l="1"/>
  <c r="BS91" s="1"/>
  <c r="BS92" s="1"/>
  <c r="BS93" s="1"/>
  <c r="BS94" s="1"/>
  <c r="BS95" s="1"/>
  <c r="BS96" s="1"/>
  <c r="BS97" s="1"/>
  <c r="BS98" s="1"/>
  <c r="BS99" s="1"/>
  <c r="BS100" s="1"/>
  <c r="BS101" s="1"/>
  <c r="BT88"/>
  <c r="BU88" s="1"/>
  <c r="BS103" l="1"/>
  <c r="BS104" s="1"/>
  <c r="BT104" s="1"/>
  <c r="BT101"/>
  <c r="BU101" s="1"/>
  <c r="BT106" l="1"/>
  <c r="BU104"/>
</calcChain>
</file>

<file path=xl/comments1.xml><?xml version="1.0" encoding="utf-8"?>
<comments xmlns="http://schemas.openxmlformats.org/spreadsheetml/2006/main">
  <authors>
    <author>rsupport</author>
  </authors>
  <commentList>
    <comment ref="D343" authorId="0">
      <text>
        <r>
          <rPr>
            <b/>
            <sz val="8"/>
            <color indexed="81"/>
            <rFont val="Tahoma"/>
            <family val="2"/>
          </rPr>
          <t>Donna Parsons is now Child Nutrition Director.  George Sneller retired.</t>
        </r>
      </text>
    </comment>
  </commentList>
</comments>
</file>

<file path=xl/connections.xml><?xml version="1.0" encoding="utf-8"?>
<connections xmlns="http://schemas.openxmlformats.org/spreadsheetml/2006/main">
  <connection id="1" sourceFile="F:\Ms Office\Access\CACFP NPA membership.mdb" keepAlive="1" name="CACFP NPA membership311" type="5" refreshedVersion="1" savePassword="1" background="1" saveData="1">
    <dbPr connection="Provider=Microsoft.Jet.OLEDB.4.0;Password=&quot;&quot;;User ID=Admin;Data Source=F:\Ms Office\Access\CACFP NPA membership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2006 Membership" commandType="3"/>
  </connection>
  <connection id="2" sourceFile="F:\Ms Office\Access\CACFP NPA membership.mdb" keepAlive="1" name="CACFP NPA membership3111" type="5" refreshedVersion="1" savePassword="1" background="1" saveData="1">
    <dbPr connection="Provider=Microsoft.Jet.OLEDB.4.0;Password=&quot;&quot;;User ID=Admin;Data Source=F:\Ms Office\Access\CACFP NPA membership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2006 Membership" commandType="3"/>
  </connection>
</connections>
</file>

<file path=xl/sharedStrings.xml><?xml version="1.0" encoding="utf-8"?>
<sst xmlns="http://schemas.openxmlformats.org/spreadsheetml/2006/main" count="5203" uniqueCount="1681">
  <si>
    <t>norma.birckhead@dc.gov</t>
  </si>
  <si>
    <t>Edgar</t>
  </si>
  <si>
    <t>McDonald</t>
  </si>
  <si>
    <t>amcdonald@doe.mass.edu</t>
  </si>
  <si>
    <t>Tamra</t>
  </si>
  <si>
    <t>annmarie.martin@alaska.gov</t>
  </si>
  <si>
    <t>Luann</t>
  </si>
  <si>
    <t>First_Name</t>
  </si>
  <si>
    <t>Last_Name</t>
  </si>
  <si>
    <t>Office</t>
  </si>
  <si>
    <t>Address</t>
  </si>
  <si>
    <t>City</t>
  </si>
  <si>
    <t>State</t>
  </si>
  <si>
    <t>Zip Code</t>
  </si>
  <si>
    <t>Telephone</t>
  </si>
  <si>
    <t>E-Mail_Address</t>
  </si>
  <si>
    <t>Membership_Type</t>
  </si>
  <si>
    <t>Member_#</t>
  </si>
  <si>
    <t>Jill</t>
  </si>
  <si>
    <t>Haller</t>
  </si>
  <si>
    <t>IN Department of Education</t>
  </si>
  <si>
    <t>Indianapolis</t>
  </si>
  <si>
    <t>IN</t>
  </si>
  <si>
    <t>46204</t>
  </si>
  <si>
    <t>Juneau</t>
  </si>
  <si>
    <t>AK</t>
  </si>
  <si>
    <t>907-465-8711</t>
  </si>
  <si>
    <t>ID</t>
  </si>
  <si>
    <t>Renee</t>
  </si>
  <si>
    <t>Kane</t>
  </si>
  <si>
    <t>4052 Bald Cypress Way, Bin A-17</t>
  </si>
  <si>
    <t>Tallahassee</t>
  </si>
  <si>
    <t>FL</t>
  </si>
  <si>
    <t>850-245-4323</t>
  </si>
  <si>
    <t>Barbara</t>
  </si>
  <si>
    <t>Adams</t>
  </si>
  <si>
    <t>32399</t>
  </si>
  <si>
    <t>Mary</t>
  </si>
  <si>
    <t>Butler-Proctor</t>
  </si>
  <si>
    <t>Trenton</t>
  </si>
  <si>
    <t>NJ</t>
  </si>
  <si>
    <t>08625-0334</t>
  </si>
  <si>
    <t>609-984-1250</t>
  </si>
  <si>
    <t>Johnson</t>
  </si>
  <si>
    <t>tanya.johnson@ag.state.nj.us</t>
  </si>
  <si>
    <t>Amy</t>
  </si>
  <si>
    <t>Socolow</t>
  </si>
  <si>
    <t>MA</t>
  </si>
  <si>
    <t>02148</t>
  </si>
  <si>
    <t>781-338-6488</t>
  </si>
  <si>
    <t>asocolow@doe.mass.edu</t>
  </si>
  <si>
    <t>Diane</t>
  </si>
  <si>
    <t>Susan</t>
  </si>
  <si>
    <t>Still</t>
  </si>
  <si>
    <t>PA Department of Education</t>
  </si>
  <si>
    <t>Harrisburg</t>
  </si>
  <si>
    <t>PA</t>
  </si>
  <si>
    <t>sstill@state.pa.us</t>
  </si>
  <si>
    <t>Des Moines</t>
  </si>
  <si>
    <t>IA</t>
  </si>
  <si>
    <t>Richard</t>
  </si>
  <si>
    <t>Jones</t>
  </si>
  <si>
    <t>Augusta</t>
  </si>
  <si>
    <t>ME</t>
  </si>
  <si>
    <t>Lynette</t>
  </si>
  <si>
    <t>Ludington</t>
  </si>
  <si>
    <t>Karen</t>
  </si>
  <si>
    <t>FL Department of Health</t>
  </si>
  <si>
    <t>GA Department of Early Care &amp; Learning</t>
  </si>
  <si>
    <t>10 Park Place South, Suite 200</t>
  </si>
  <si>
    <t>Atlanta</t>
  </si>
  <si>
    <t>GA</t>
  </si>
  <si>
    <t>30303</t>
  </si>
  <si>
    <t>IT</t>
  </si>
  <si>
    <t>Holder</t>
  </si>
  <si>
    <t>DE Department of Education</t>
  </si>
  <si>
    <t>Dover</t>
  </si>
  <si>
    <t>DE</t>
  </si>
  <si>
    <t>302-735-4060</t>
  </si>
  <si>
    <t>jholder@doe.k12.de.us</t>
  </si>
  <si>
    <t>Lynn</t>
  </si>
  <si>
    <t>Dickey</t>
  </si>
  <si>
    <t>ldickey@doe.k12.de.us</t>
  </si>
  <si>
    <t>Robert</t>
  </si>
  <si>
    <t>Lisa</t>
  </si>
  <si>
    <t>WI Department of Public Instruction</t>
  </si>
  <si>
    <t>125 South Webster Street, PO Box 7841</t>
  </si>
  <si>
    <t>Madison</t>
  </si>
  <si>
    <t>WI</t>
  </si>
  <si>
    <t>53707</t>
  </si>
  <si>
    <t>David</t>
  </si>
  <si>
    <t>Cari Ann</t>
  </si>
  <si>
    <t>Muggenburg</t>
  </si>
  <si>
    <t>608-264-9551</t>
  </si>
  <si>
    <t>Kim</t>
  </si>
  <si>
    <t>Musiedlak</t>
  </si>
  <si>
    <t>608-264-9542</t>
  </si>
  <si>
    <t>Carol</t>
  </si>
  <si>
    <t>608-266-9982</t>
  </si>
  <si>
    <t>Molle</t>
  </si>
  <si>
    <t>Polzin</t>
  </si>
  <si>
    <t>608-267-9210</t>
  </si>
  <si>
    <t>Ellen</t>
  </si>
  <si>
    <t>608-267-9122</t>
  </si>
  <si>
    <t>Young</t>
  </si>
  <si>
    <t>SC Department of Social Services</t>
  </si>
  <si>
    <t>PO Box 1520</t>
  </si>
  <si>
    <t>Columbia</t>
  </si>
  <si>
    <t>SC</t>
  </si>
  <si>
    <t>803-898-0958</t>
  </si>
  <si>
    <t>Charlene</t>
  </si>
  <si>
    <t>Cobbs</t>
  </si>
  <si>
    <t>803-898-0961</t>
  </si>
  <si>
    <t>Shirley</t>
  </si>
  <si>
    <t>Jenerette</t>
  </si>
  <si>
    <t>803-898-0944</t>
  </si>
  <si>
    <t>Debra</t>
  </si>
  <si>
    <t>803-898-0946</t>
  </si>
  <si>
    <t>Thomas</t>
  </si>
  <si>
    <t>803-898-0945</t>
  </si>
  <si>
    <t>Bell</t>
  </si>
  <si>
    <t>Cheryl</t>
  </si>
  <si>
    <t>Evans-McDonald</t>
  </si>
  <si>
    <t>803-898-0971</t>
  </si>
  <si>
    <t>CT Department of Education Child Nutrition</t>
  </si>
  <si>
    <t>860-807-2070</t>
  </si>
  <si>
    <t>KS State Department of Education</t>
  </si>
  <si>
    <t>120 SE 10th Avenue</t>
  </si>
  <si>
    <t>Topeka</t>
  </si>
  <si>
    <t>KS</t>
  </si>
  <si>
    <t>66612</t>
  </si>
  <si>
    <t>785-296-2276</t>
  </si>
  <si>
    <t>Jennifer</t>
  </si>
  <si>
    <t>Barger</t>
  </si>
  <si>
    <t>785-296-4965</t>
  </si>
  <si>
    <t>Kathy</t>
  </si>
  <si>
    <t>Laura</t>
  </si>
  <si>
    <t>Hodgson</t>
  </si>
  <si>
    <t>Julie</t>
  </si>
  <si>
    <t>Pam</t>
  </si>
  <si>
    <t>Paden</t>
  </si>
  <si>
    <t>Jeanie</t>
  </si>
  <si>
    <t>Rathbun</t>
  </si>
  <si>
    <t>620-367-4650</t>
  </si>
  <si>
    <t>OK State Department of Education</t>
  </si>
  <si>
    <t>Oklahoma City</t>
  </si>
  <si>
    <t>OK</t>
  </si>
  <si>
    <t>73105</t>
  </si>
  <si>
    <t>405-521-3327</t>
  </si>
  <si>
    <t>Joanie</t>
  </si>
  <si>
    <t>Hildenbrand</t>
  </si>
  <si>
    <t>Hill</t>
  </si>
  <si>
    <t>Debbie</t>
  </si>
  <si>
    <t>Melissa</t>
  </si>
  <si>
    <t>Halling</t>
  </si>
  <si>
    <t>SD Department of Education - CANS</t>
  </si>
  <si>
    <t>800 Governors Drive</t>
  </si>
  <si>
    <t>SD</t>
  </si>
  <si>
    <t>57501</t>
  </si>
  <si>
    <t>melissa.halling@state.sd.us</t>
  </si>
  <si>
    <t>PO Box 190759</t>
  </si>
  <si>
    <t>San Juan</t>
  </si>
  <si>
    <t>PR</t>
  </si>
  <si>
    <t>Maria</t>
  </si>
  <si>
    <t>NH Department of Education</t>
  </si>
  <si>
    <t>101 Pleasant Street</t>
  </si>
  <si>
    <t>Concord</t>
  </si>
  <si>
    <t>NH</t>
  </si>
  <si>
    <t>03301</t>
  </si>
  <si>
    <t>Elaine</t>
  </si>
  <si>
    <t>VanDyke</t>
  </si>
  <si>
    <t>603-271-3860</t>
  </si>
  <si>
    <t>evandyke@ed.state.nh.us</t>
  </si>
  <si>
    <t>Cheri</t>
  </si>
  <si>
    <t>White</t>
  </si>
  <si>
    <t>Bottoms</t>
  </si>
  <si>
    <t>Austin</t>
  </si>
  <si>
    <t>TX</t>
  </si>
  <si>
    <t>Rose</t>
  </si>
  <si>
    <t>Janet</t>
  </si>
  <si>
    <t>Brenda</t>
  </si>
  <si>
    <t>Davis</t>
  </si>
  <si>
    <t>Goff</t>
  </si>
  <si>
    <t>WV Dept. of Education, Office of Child Nutrition</t>
  </si>
  <si>
    <t>Building 6, Room 248 1900 Kanawha Blvd. E</t>
  </si>
  <si>
    <t>Charleston</t>
  </si>
  <si>
    <t>WV</t>
  </si>
  <si>
    <t>25305</t>
  </si>
  <si>
    <t>304-558-2709</t>
  </si>
  <si>
    <t>rjgoff@access.k12.wv.us</t>
  </si>
  <si>
    <t>Mollie</t>
  </si>
  <si>
    <t>Wood</t>
  </si>
  <si>
    <t>304-558-3396</t>
  </si>
  <si>
    <t>mbwood@access.k12.wv.us</t>
  </si>
  <si>
    <t>Boyle</t>
  </si>
  <si>
    <t>860-807-2074</t>
  </si>
  <si>
    <t>Celia</t>
  </si>
  <si>
    <t>Cordero</t>
  </si>
  <si>
    <t>860-807-2076</t>
  </si>
  <si>
    <t>Benedict</t>
  </si>
  <si>
    <t>Onye</t>
  </si>
  <si>
    <t>860-807-2080</t>
  </si>
  <si>
    <t>Russell-Tucker</t>
  </si>
  <si>
    <t>Linda</t>
  </si>
  <si>
    <t>ND</t>
  </si>
  <si>
    <t>CO Department of Public Health/Environment</t>
  </si>
  <si>
    <t>4300 Cherry Creek Drive South</t>
  </si>
  <si>
    <t>Denver</t>
  </si>
  <si>
    <t>CO</t>
  </si>
  <si>
    <t>80246</t>
  </si>
  <si>
    <t>303-692-2330</t>
  </si>
  <si>
    <t>Lynne</t>
  </si>
  <si>
    <t>Torpy</t>
  </si>
  <si>
    <t>Lynne.Torpy@state.co.us</t>
  </si>
  <si>
    <t>Gilda</t>
  </si>
  <si>
    <t>Barsallo</t>
  </si>
  <si>
    <t>gilda.barsallo@state.co.us</t>
  </si>
  <si>
    <t>Lois</t>
  </si>
  <si>
    <t>Tracy</t>
  </si>
  <si>
    <t>Miller</t>
  </si>
  <si>
    <t>LA Department of Education</t>
  </si>
  <si>
    <t>PO Box 94064</t>
  </si>
  <si>
    <t>Baton Rouge</t>
  </si>
  <si>
    <t>LA</t>
  </si>
  <si>
    <t>70804</t>
  </si>
  <si>
    <t>Connie</t>
  </si>
  <si>
    <t>John</t>
  </si>
  <si>
    <t>Dupre</t>
  </si>
  <si>
    <t>225-342-3720</t>
  </si>
  <si>
    <t>john.dupre@la.gov</t>
  </si>
  <si>
    <t>Lambert</t>
  </si>
  <si>
    <t>linda.lambert@la.gov</t>
  </si>
  <si>
    <t>A.B.</t>
  </si>
  <si>
    <t>Parrino</t>
  </si>
  <si>
    <t>Judy</t>
  </si>
  <si>
    <t>Sharon</t>
  </si>
  <si>
    <t>Carter-Street</t>
  </si>
  <si>
    <t>sharon.carter-street@la.gov</t>
  </si>
  <si>
    <t>225-342-3682</t>
  </si>
  <si>
    <t>Kendall</t>
  </si>
  <si>
    <t>RI Department of Education</t>
  </si>
  <si>
    <t>255 Westminster Street</t>
  </si>
  <si>
    <t>Providence</t>
  </si>
  <si>
    <t>RI</t>
  </si>
  <si>
    <t>02903</t>
  </si>
  <si>
    <t>MT Public Health and Human Services</t>
  </si>
  <si>
    <t>MT</t>
  </si>
  <si>
    <t>Janice</t>
  </si>
  <si>
    <t>HI Office of Child Nutrition Programs</t>
  </si>
  <si>
    <t>Honolulu</t>
  </si>
  <si>
    <t>HI</t>
  </si>
  <si>
    <t>808-587-3600</t>
  </si>
  <si>
    <t>Eleanore</t>
  </si>
  <si>
    <t>Fong-Severance</t>
  </si>
  <si>
    <t>eleanore_Fong-Severance@notes.k12.hi.us</t>
  </si>
  <si>
    <t>Shayne</t>
  </si>
  <si>
    <t>Kitano</t>
  </si>
  <si>
    <t>shayne_kitano@notes.k12.hi.us</t>
  </si>
  <si>
    <t>Donna</t>
  </si>
  <si>
    <t>Joyce</t>
  </si>
  <si>
    <t>Dougherty</t>
  </si>
  <si>
    <t>OR Department of Education</t>
  </si>
  <si>
    <t>255 Capital Street</t>
  </si>
  <si>
    <t>Salem</t>
  </si>
  <si>
    <t>OR</t>
  </si>
  <si>
    <t>97310</t>
  </si>
  <si>
    <t>joyce.dougherty@state.or.us</t>
  </si>
  <si>
    <t>Reinoso</t>
  </si>
  <si>
    <t>lynne.reinoso@state.or.us</t>
  </si>
  <si>
    <t>Martin</t>
  </si>
  <si>
    <t>Joe</t>
  </si>
  <si>
    <t>Grosso</t>
  </si>
  <si>
    <t>joseph.grosso@state.or.us</t>
  </si>
  <si>
    <t>Cracknell</t>
  </si>
  <si>
    <t>Molly</t>
  </si>
  <si>
    <t>Gleason</t>
  </si>
  <si>
    <t>Darcy</t>
  </si>
  <si>
    <t>darcy.miller@state.or.us</t>
  </si>
  <si>
    <t>WA Office of Superintendent of Public Instruction</t>
  </si>
  <si>
    <t>PO Box 47200</t>
  </si>
  <si>
    <t>Olympia</t>
  </si>
  <si>
    <t>WA</t>
  </si>
  <si>
    <t>360-725-6200</t>
  </si>
  <si>
    <t>Nicki</t>
  </si>
  <si>
    <t>Christoferson</t>
  </si>
  <si>
    <t>Kennedy</t>
  </si>
  <si>
    <t>Adele</t>
  </si>
  <si>
    <t>Roberts</t>
  </si>
  <si>
    <t>Larsen</t>
  </si>
  <si>
    <t>Mitchell</t>
  </si>
  <si>
    <t>Sherry</t>
  </si>
  <si>
    <t>McCulloch</t>
  </si>
  <si>
    <t>Crosby</t>
  </si>
  <si>
    <t>4052 Bald Cypress Way Bin #A-17</t>
  </si>
  <si>
    <t>brenda_crosby@doh.state.fl.us</t>
  </si>
  <si>
    <t>Mark</t>
  </si>
  <si>
    <t>IL State Board of Education</t>
  </si>
  <si>
    <t>100 N First Street</t>
  </si>
  <si>
    <t>Springfield</t>
  </si>
  <si>
    <t>IL</t>
  </si>
  <si>
    <t>62777</t>
  </si>
  <si>
    <t>217-782-2491</t>
  </si>
  <si>
    <t>mhaller@isbe.net</t>
  </si>
  <si>
    <t>Sayre</t>
  </si>
  <si>
    <t>trcsayre@access.k12.wv.us</t>
  </si>
  <si>
    <t>Nehoda</t>
  </si>
  <si>
    <t>304-558-2708</t>
  </si>
  <si>
    <t>lnehoda@access.k12.wv.us</t>
  </si>
  <si>
    <t>Gloria</t>
  </si>
  <si>
    <t>Cunningham</t>
  </si>
  <si>
    <t>gjcunnin@access.k12.wv.us</t>
  </si>
  <si>
    <t>Daniel</t>
  </si>
  <si>
    <t>Todd</t>
  </si>
  <si>
    <t>djtodd@access.k12.wv.us</t>
  </si>
  <si>
    <t>Kevin</t>
  </si>
  <si>
    <t>Celeste</t>
  </si>
  <si>
    <t>Peggs</t>
  </si>
  <si>
    <t>304-558-5363</t>
  </si>
  <si>
    <t>crpeggs@access.k12.wv.us</t>
  </si>
  <si>
    <t>UT Department of Education</t>
  </si>
  <si>
    <t>Salt Lake City</t>
  </si>
  <si>
    <t>UT</t>
  </si>
  <si>
    <t>801-538-7513</t>
  </si>
  <si>
    <t>Louise</t>
  </si>
  <si>
    <t>Frey</t>
  </si>
  <si>
    <t>801-538-7696</t>
  </si>
  <si>
    <t>louise.frey@schools.utah.gov</t>
  </si>
  <si>
    <t>Smith</t>
  </si>
  <si>
    <t>801-538-7649</t>
  </si>
  <si>
    <t>Jan</t>
  </si>
  <si>
    <t>Campbell</t>
  </si>
  <si>
    <t>jacampbe@isbe.net</t>
  </si>
  <si>
    <t>Brown</t>
  </si>
  <si>
    <t>Rita</t>
  </si>
  <si>
    <t>Harper</t>
  </si>
  <si>
    <t>rharper@isbe.net</t>
  </si>
  <si>
    <t>Dean</t>
  </si>
  <si>
    <t>Held</t>
  </si>
  <si>
    <t>dheld@isbe.net</t>
  </si>
  <si>
    <t>Foster</t>
  </si>
  <si>
    <t>jfoster@isbe.net</t>
  </si>
  <si>
    <t>Jeanette</t>
  </si>
  <si>
    <t>Peggy</t>
  </si>
  <si>
    <t>Hargis</t>
  </si>
  <si>
    <t>phargis@isbe.net</t>
  </si>
  <si>
    <t>Ann</t>
  </si>
  <si>
    <t>McCormack</t>
  </si>
  <si>
    <t>MO Department of Health &amp; Senior Services</t>
  </si>
  <si>
    <t>PO Box 570</t>
  </si>
  <si>
    <t>Jefferson City</t>
  </si>
  <si>
    <t>MO</t>
  </si>
  <si>
    <t>65102</t>
  </si>
  <si>
    <t>573-751-6269</t>
  </si>
  <si>
    <t>Cindy</t>
  </si>
  <si>
    <t>Friese</t>
  </si>
  <si>
    <t>Dana</t>
  </si>
  <si>
    <t>Troxel</t>
  </si>
  <si>
    <t>816-350-5438</t>
  </si>
  <si>
    <t>Barr</t>
  </si>
  <si>
    <t>417-895-6943</t>
  </si>
  <si>
    <t>Birkman</t>
  </si>
  <si>
    <t>573-290-5878</t>
  </si>
  <si>
    <t>Reese-Okosi</t>
  </si>
  <si>
    <t>314-877-2805</t>
  </si>
  <si>
    <t>Karla</t>
  </si>
  <si>
    <t>314-877-2852</t>
  </si>
  <si>
    <t>Conner</t>
  </si>
  <si>
    <t>AZ Department of Education</t>
  </si>
  <si>
    <t>1535 W Jefferson Bin 7</t>
  </si>
  <si>
    <t>Phoenix</t>
  </si>
  <si>
    <t>AZ</t>
  </si>
  <si>
    <t>85007</t>
  </si>
  <si>
    <t>602-542-8710</t>
  </si>
  <si>
    <t>Kenny</t>
  </si>
  <si>
    <t>Barnes</t>
  </si>
  <si>
    <t>602-364-1070</t>
  </si>
  <si>
    <t>Suzanne</t>
  </si>
  <si>
    <t>Callor</t>
  </si>
  <si>
    <t>520-628-6775</t>
  </si>
  <si>
    <t>Nissen</t>
  </si>
  <si>
    <t>602-542-1550</t>
  </si>
  <si>
    <t>602-364-0161</t>
  </si>
  <si>
    <t>602-542-8716</t>
  </si>
  <si>
    <t>Mandy</t>
  </si>
  <si>
    <t>602-542-1970</t>
  </si>
  <si>
    <t>602-542-8738</t>
  </si>
  <si>
    <t>Marc</t>
  </si>
  <si>
    <t>Barron</t>
  </si>
  <si>
    <t>NY State DOH-CACFP</t>
  </si>
  <si>
    <t>150 Broadway Fl 6 West</t>
  </si>
  <si>
    <t>Albany</t>
  </si>
  <si>
    <t>NY</t>
  </si>
  <si>
    <t>12204</t>
  </si>
  <si>
    <t>518-402-7234</t>
  </si>
  <si>
    <t>Michael</t>
  </si>
  <si>
    <t>Flores</t>
  </si>
  <si>
    <t>Markle</t>
  </si>
  <si>
    <t>Mary Lou</t>
  </si>
  <si>
    <t>Karen Jane</t>
  </si>
  <si>
    <t>Edwards</t>
  </si>
  <si>
    <t>801-538-7682</t>
  </si>
  <si>
    <t>801-538-7687</t>
  </si>
  <si>
    <t>Nancy</t>
  </si>
  <si>
    <t>Cheyenne</t>
  </si>
  <si>
    <t>WY</t>
  </si>
  <si>
    <t>Janelle</t>
  </si>
  <si>
    <t>Perry</t>
  </si>
  <si>
    <t>Fulton</t>
  </si>
  <si>
    <t>AL Department of Education Child Nutrition</t>
  </si>
  <si>
    <t>RM 5301 50 N Ripley Street, PO Box 302101</t>
  </si>
  <si>
    <t>Montgomery</t>
  </si>
  <si>
    <t>AL</t>
  </si>
  <si>
    <t>36130</t>
  </si>
  <si>
    <t>334-242-1988</t>
  </si>
  <si>
    <t>pfulton@alsde.edu</t>
  </si>
  <si>
    <t>James</t>
  </si>
  <si>
    <t>Peoples</t>
  </si>
  <si>
    <t>334-242-8249</t>
  </si>
  <si>
    <t>jpeoples@alsde.edu</t>
  </si>
  <si>
    <t>334-242-8225</t>
  </si>
  <si>
    <t>Jarrett</t>
  </si>
  <si>
    <t>jjarrett@alsde.edu</t>
  </si>
  <si>
    <t>Ben</t>
  </si>
  <si>
    <t>Guthrie</t>
  </si>
  <si>
    <t>bguthrie@alsde.edu</t>
  </si>
  <si>
    <t>Angela</t>
  </si>
  <si>
    <t>404-651-8197</t>
  </si>
  <si>
    <t>Brienza</t>
  </si>
  <si>
    <t>404-656-6292</t>
  </si>
  <si>
    <t>Falita</t>
  </si>
  <si>
    <t>Flowers</t>
  </si>
  <si>
    <t>404-656-6452</t>
  </si>
  <si>
    <t>Hogan</t>
  </si>
  <si>
    <t>NV Department of Education</t>
  </si>
  <si>
    <t>Las Vegas</t>
  </si>
  <si>
    <t>NV</t>
  </si>
  <si>
    <t>702-486-7927</t>
  </si>
  <si>
    <t>Lincoln</t>
  </si>
  <si>
    <t>NE</t>
  </si>
  <si>
    <t>Farrell</t>
  </si>
  <si>
    <t>ellen_farrell@doh.state.fl.us</t>
  </si>
  <si>
    <t>Deborah</t>
  </si>
  <si>
    <t>Langley</t>
  </si>
  <si>
    <t>150 Broadway 6 Fl. West</t>
  </si>
  <si>
    <t>Oudekerk</t>
  </si>
  <si>
    <t>lmo01@health.state.ny.us</t>
  </si>
  <si>
    <t>Hazelton</t>
  </si>
  <si>
    <t>518-402-7299</t>
  </si>
  <si>
    <t>lmh04@health.state.ny.us</t>
  </si>
  <si>
    <t>Sandra</t>
  </si>
  <si>
    <t>Rhodes</t>
  </si>
  <si>
    <t>1914 Mail Service Center</t>
  </si>
  <si>
    <t>Raleigh</t>
  </si>
  <si>
    <t>NC</t>
  </si>
  <si>
    <t>27699</t>
  </si>
  <si>
    <t>VI</t>
  </si>
  <si>
    <t>Beard</t>
  </si>
  <si>
    <t>Ivy</t>
  </si>
  <si>
    <t>Early</t>
  </si>
  <si>
    <t>Sutton</t>
  </si>
  <si>
    <t>Vicki</t>
  </si>
  <si>
    <t>Cassandra</t>
  </si>
  <si>
    <t>Stephens</t>
  </si>
  <si>
    <t>Phelps</t>
  </si>
  <si>
    <t>910-326-2744</t>
  </si>
  <si>
    <t>Arnette</t>
  </si>
  <si>
    <t>Cowan</t>
  </si>
  <si>
    <t>919-707-5775</t>
  </si>
  <si>
    <t>Seawell</t>
  </si>
  <si>
    <t>Deidra</t>
  </si>
  <si>
    <t>Jackson</t>
  </si>
  <si>
    <t>910-486-4064</t>
  </si>
  <si>
    <t>MN Department of Education</t>
  </si>
  <si>
    <t>1500 Highway 36 West</t>
  </si>
  <si>
    <t>Roseville</t>
  </si>
  <si>
    <t>MN</t>
  </si>
  <si>
    <t>55113</t>
  </si>
  <si>
    <t>Brady</t>
  </si>
  <si>
    <t>651-582-8530</t>
  </si>
  <si>
    <t>nancy.brady@state.mn.us</t>
  </si>
  <si>
    <t>Schneeberg</t>
  </si>
  <si>
    <t>608-261-6334</t>
  </si>
  <si>
    <t>Joseph</t>
  </si>
  <si>
    <t>Steech</t>
  </si>
  <si>
    <t>602-364-0455</t>
  </si>
  <si>
    <t>Hickey</t>
  </si>
  <si>
    <t>IL Department on Aging</t>
  </si>
  <si>
    <t>421 East Capitol</t>
  </si>
  <si>
    <t>62701</t>
  </si>
  <si>
    <t>217-782-2407</t>
  </si>
  <si>
    <t>Denise</t>
  </si>
  <si>
    <t>Hagan</t>
  </si>
  <si>
    <t>KY Department of Education</t>
  </si>
  <si>
    <t>2545 Lawrenceburg Road</t>
  </si>
  <si>
    <t>Frankfort</t>
  </si>
  <si>
    <t>KY</t>
  </si>
  <si>
    <t>40601</t>
  </si>
  <si>
    <t>502-564-5625</t>
  </si>
  <si>
    <t>Travis</t>
  </si>
  <si>
    <t>Anjulyn</t>
  </si>
  <si>
    <t>VT Department of Education</t>
  </si>
  <si>
    <t>Montpelier</t>
  </si>
  <si>
    <t>802-828-5154</t>
  </si>
  <si>
    <t>Simmons</t>
  </si>
  <si>
    <t>Merrill</t>
  </si>
  <si>
    <t>AR</t>
  </si>
  <si>
    <t>501-682-8869</t>
  </si>
  <si>
    <t>amy.merrill@arkansas.gov</t>
  </si>
  <si>
    <t>Tonique</t>
  </si>
  <si>
    <t>Hatton</t>
  </si>
  <si>
    <t>tonique.hatton@arkansas.gov</t>
  </si>
  <si>
    <t>MS Department of Education</t>
  </si>
  <si>
    <t>500 Greymont Ave., PO Box 771</t>
  </si>
  <si>
    <t>MS</t>
  </si>
  <si>
    <t>39205-0771</t>
  </si>
  <si>
    <t>mclayborne@mde.k12.ms.us</t>
  </si>
  <si>
    <t>Columbus</t>
  </si>
  <si>
    <t>Dwight</t>
  </si>
  <si>
    <t>LaDu</t>
  </si>
  <si>
    <t>518-402-7268</t>
  </si>
  <si>
    <t>dbl02@health.state.ny.us</t>
  </si>
  <si>
    <t>Weatherford</t>
  </si>
  <si>
    <t>Sacramento</t>
  </si>
  <si>
    <t>CA</t>
  </si>
  <si>
    <t>916-323-4100</t>
  </si>
  <si>
    <t>Barb</t>
  </si>
  <si>
    <t>MI Department of Education</t>
  </si>
  <si>
    <t>Lansing</t>
  </si>
  <si>
    <t>MI</t>
  </si>
  <si>
    <t>Melcher</t>
  </si>
  <si>
    <t>jmelcher@ksde.org</t>
  </si>
  <si>
    <t>Loren</t>
  </si>
  <si>
    <t>NM CYFD</t>
  </si>
  <si>
    <t>1920 Fifth St. PO Drawer 5160</t>
  </si>
  <si>
    <t>Sante Fe</t>
  </si>
  <si>
    <t>NM</t>
  </si>
  <si>
    <t>loren.miller@state.nm.us</t>
  </si>
  <si>
    <t>Cesar</t>
  </si>
  <si>
    <t>Uriarte</t>
  </si>
  <si>
    <t>1920 Fifth Street</t>
  </si>
  <si>
    <t>Santa Fe</t>
  </si>
  <si>
    <t>cesar.uriarte@state.nm.us</t>
  </si>
  <si>
    <t>614-466-2945</t>
  </si>
  <si>
    <t>Kershaw</t>
  </si>
  <si>
    <t>Sheri</t>
  </si>
  <si>
    <t>Roe</t>
  </si>
  <si>
    <t>Joan</t>
  </si>
  <si>
    <t>Orender</t>
  </si>
  <si>
    <t>402-471-2746</t>
  </si>
  <si>
    <t>anthony.parrino@la.gov</t>
  </si>
  <si>
    <t>mxb08@health.state.ny.us</t>
  </si>
  <si>
    <t>518-402-7104</t>
  </si>
  <si>
    <t>sjr02@health.state.ny.us</t>
  </si>
  <si>
    <t>Maggie</t>
  </si>
  <si>
    <t>Abplanalp</t>
  </si>
  <si>
    <t>Uyehara</t>
  </si>
  <si>
    <t>650 Iwilei Road; Suite 270</t>
  </si>
  <si>
    <t>651 Iwilei Road; Suite 270</t>
  </si>
  <si>
    <t>652 Iwilei Road; Suite 270</t>
  </si>
  <si>
    <t>Sue_Uyehara@notes.k12.hi.us</t>
  </si>
  <si>
    <t>Williams</t>
  </si>
  <si>
    <t>Quintanar</t>
  </si>
  <si>
    <t>Dustin</t>
  </si>
  <si>
    <t>Melton</t>
  </si>
  <si>
    <t>Michael.Flores@azed.gov</t>
  </si>
  <si>
    <t>Kenny.Barnes@azed.gov</t>
  </si>
  <si>
    <t>Melissa.Conner@azed.gov</t>
  </si>
  <si>
    <t>Tracey.Nissen@azed.gov</t>
  </si>
  <si>
    <t>Joseph.Steech@azed.gov</t>
  </si>
  <si>
    <t>jbarger@ksde.org</t>
  </si>
  <si>
    <t>lhodgson@ksde.org</t>
  </si>
  <si>
    <t>ppaden@ksde.org</t>
  </si>
  <si>
    <t>jrathbun@ksde.org</t>
  </si>
  <si>
    <t>919-707-5754</t>
  </si>
  <si>
    <t>Cynthia</t>
  </si>
  <si>
    <t>Robin</t>
  </si>
  <si>
    <t>Schenkel</t>
  </si>
  <si>
    <t>Stewart</t>
  </si>
  <si>
    <t>Quinn</t>
  </si>
  <si>
    <t>Tonya</t>
  </si>
  <si>
    <t>Peach</t>
  </si>
  <si>
    <t>Poitra</t>
  </si>
  <si>
    <t xml:space="preserve">Betty </t>
  </si>
  <si>
    <t>Sallee</t>
  </si>
  <si>
    <t>Jett</t>
  </si>
  <si>
    <t>Rene.Poitra@education.ky.gov</t>
  </si>
  <si>
    <t>Betty.Sallee@education.ky.gov</t>
  </si>
  <si>
    <t>Mary.Jett@education.ky.gov</t>
  </si>
  <si>
    <t>Lenora</t>
  </si>
  <si>
    <t>Phillips</t>
  </si>
  <si>
    <t xml:space="preserve">Scott </t>
  </si>
  <si>
    <t>dhogan@doe.nv.gov</t>
  </si>
  <si>
    <t>518-402-7298</t>
  </si>
  <si>
    <t>dxb03@health.state.ny.us</t>
  </si>
  <si>
    <t>Moss</t>
  </si>
  <si>
    <t>Fox</t>
  </si>
  <si>
    <t>Bob</t>
  </si>
  <si>
    <t>Bilyk</t>
  </si>
  <si>
    <t>Hamilton</t>
  </si>
  <si>
    <t>Al</t>
  </si>
  <si>
    <t>Retired</t>
  </si>
  <si>
    <t>Tassel</t>
  </si>
  <si>
    <t>Denis</t>
  </si>
  <si>
    <t>Aguilar</t>
  </si>
  <si>
    <t>Jesus</t>
  </si>
  <si>
    <t>Trujillo</t>
  </si>
  <si>
    <t>Marvin</t>
  </si>
  <si>
    <t>Romero</t>
  </si>
  <si>
    <t>Vivian</t>
  </si>
  <si>
    <t>Taylor</t>
  </si>
  <si>
    <t>505-476-0118</t>
  </si>
  <si>
    <t>505-827-4005</t>
  </si>
  <si>
    <t>505-827-9959</t>
  </si>
  <si>
    <t>505-827-7608</t>
  </si>
  <si>
    <t>505-827-4094</t>
  </si>
  <si>
    <t>505-827-9964</t>
  </si>
  <si>
    <t>505-841-4853</t>
  </si>
  <si>
    <t>denis.tassel@state.nm.us</t>
  </si>
  <si>
    <t>jesus.aguilar@state.nm.us</t>
  </si>
  <si>
    <t>marvin.trujillo@state.nm.us</t>
  </si>
  <si>
    <t>vivian.romero@state.nm.us</t>
  </si>
  <si>
    <t>connie.bell@state.nm.us</t>
  </si>
  <si>
    <t xml:space="preserve">Audrey </t>
  </si>
  <si>
    <t>Christensen</t>
  </si>
  <si>
    <t>audrey.christensen@state.co.us</t>
  </si>
  <si>
    <t>ND Department of Public Instruction</t>
  </si>
  <si>
    <t>Marianne</t>
  </si>
  <si>
    <t>Peck</t>
  </si>
  <si>
    <t>Jeff</t>
  </si>
  <si>
    <t>Booth</t>
  </si>
  <si>
    <t>jeff.booth@k12.wa.us</t>
  </si>
  <si>
    <t>nicki.christoferson@k12.wa.us</t>
  </si>
  <si>
    <t>judy.larsen@k12.wa.us</t>
  </si>
  <si>
    <t>sherry.mcculloch@k12.wa.us</t>
  </si>
  <si>
    <t>adele.roberts@k12.wa.us</t>
  </si>
  <si>
    <t>celia.kennedy@k12.wa.us</t>
  </si>
  <si>
    <t>Mandy.Quintanar@azed.gov</t>
  </si>
  <si>
    <t>Kalleen</t>
  </si>
  <si>
    <t>Russell</t>
  </si>
  <si>
    <t>kalleen.russell@schools.utah.gov</t>
  </si>
  <si>
    <t>Johnson-Reed</t>
  </si>
  <si>
    <t>651-582-8539</t>
  </si>
  <si>
    <t>jeanette.johnson-reed@state.mn.us</t>
  </si>
  <si>
    <t>Wadsworth</t>
  </si>
  <si>
    <t>julie.wadsworth@state.mn.us</t>
  </si>
  <si>
    <t>651-582-8675</t>
  </si>
  <si>
    <t>Bly</t>
  </si>
  <si>
    <t>brenda.bly@state.mn.us</t>
  </si>
  <si>
    <t>651-582-8544</t>
  </si>
  <si>
    <t>Lee</t>
  </si>
  <si>
    <t>Durand</t>
  </si>
  <si>
    <t>651-582-8534</t>
  </si>
  <si>
    <t>ben.durand@state.mn.us</t>
  </si>
  <si>
    <t>Goodrich</t>
  </si>
  <si>
    <t>702-486-6672</t>
  </si>
  <si>
    <t>agoodrich@doe.nv.gov</t>
  </si>
  <si>
    <t>dbarton@doe.nv.gov</t>
  </si>
  <si>
    <t>tkratz@doe.nv.gov</t>
  </si>
  <si>
    <t xml:space="preserve">Donnell </t>
  </si>
  <si>
    <t>Barton</t>
  </si>
  <si>
    <t>Tammy</t>
  </si>
  <si>
    <t>Kratz</t>
  </si>
  <si>
    <t xml:space="preserve">Colleen </t>
  </si>
  <si>
    <t>Fillmore</t>
  </si>
  <si>
    <t>Jean</t>
  </si>
  <si>
    <t>Zaske</t>
  </si>
  <si>
    <t>ID State Dept of Education</t>
  </si>
  <si>
    <t>PO Box 83720</t>
  </si>
  <si>
    <t>Boise</t>
  </si>
  <si>
    <t>83720-0027</t>
  </si>
  <si>
    <t>crfillmore@sde.idaho.gov</t>
  </si>
  <si>
    <t>jmzaske@sde.idaho.gov</t>
  </si>
  <si>
    <t>foxp@michigan.gov</t>
  </si>
  <si>
    <t>bilykk@michigan.gov</t>
  </si>
  <si>
    <t>Wayne</t>
  </si>
  <si>
    <t>Carole</t>
  </si>
  <si>
    <t>Dennis</t>
  </si>
  <si>
    <t>Boyce</t>
  </si>
  <si>
    <t>Chris</t>
  </si>
  <si>
    <t>Bosak</t>
  </si>
  <si>
    <t>chris.bosak@state.or.us</t>
  </si>
  <si>
    <t>850-245-4598</t>
  </si>
  <si>
    <t>molly.gleason@k12.wa.us</t>
  </si>
  <si>
    <t>AF</t>
  </si>
  <si>
    <t>Flinter</t>
  </si>
  <si>
    <t>Paul</t>
  </si>
  <si>
    <t>paul.flinter@ct.gov</t>
  </si>
  <si>
    <t>susan.bohuslaw@ct.gov</t>
  </si>
  <si>
    <t>susan.boyle@ct.gov</t>
  </si>
  <si>
    <t>benedict.onye@ct.gov</t>
  </si>
  <si>
    <t>Hartford</t>
  </si>
  <si>
    <t xml:space="preserve">CT </t>
  </si>
  <si>
    <t>860-807-2050</t>
  </si>
  <si>
    <t>celia.cordero@ct.gov</t>
  </si>
  <si>
    <t>charlene.russell-tucker@ct.gov</t>
  </si>
  <si>
    <t>PO Box 12847</t>
  </si>
  <si>
    <t>512-463-8583</t>
  </si>
  <si>
    <t>Olige</t>
  </si>
  <si>
    <t>mary.mikkelson@state.mn.us</t>
  </si>
  <si>
    <t>Firkus</t>
  </si>
  <si>
    <t>Rene</t>
  </si>
  <si>
    <t>Mendy</t>
  </si>
  <si>
    <t>Covington</t>
  </si>
  <si>
    <t>Mendy.Covington@education.ky.gov</t>
  </si>
  <si>
    <t>St Clair</t>
  </si>
  <si>
    <t>Nelson</t>
  </si>
  <si>
    <t>Susan.Barr@dhss.mo.gov</t>
  </si>
  <si>
    <t>Karla.Quinn@dhss.mo.gov</t>
  </si>
  <si>
    <t>Susan.Friese@dhss.mo.gov</t>
  </si>
  <si>
    <t>Tracy.Reese-Okosi@dhss.mo.gov</t>
  </si>
  <si>
    <t>Dana.Troxel@dhss.mo.gov</t>
  </si>
  <si>
    <t>Louis</t>
  </si>
  <si>
    <t>Meggan</t>
  </si>
  <si>
    <t>Hemans-Reese</t>
  </si>
  <si>
    <t xml:space="preserve">Marissa </t>
  </si>
  <si>
    <t>Hamm</t>
  </si>
  <si>
    <t>404-651-7181</t>
  </si>
  <si>
    <t>Teresa</t>
  </si>
  <si>
    <t>404-656-2472</t>
  </si>
  <si>
    <t>Tonya.Peach@education.ky.gov</t>
  </si>
  <si>
    <t xml:space="preserve">Little Rock </t>
  </si>
  <si>
    <t>Jolly</t>
  </si>
  <si>
    <t>Curtis</t>
  </si>
  <si>
    <t>Kimberly</t>
  </si>
  <si>
    <t>Beverly</t>
  </si>
  <si>
    <t>rita.jolly@arkansas.gov</t>
  </si>
  <si>
    <t>cindy.dennis@arkansas.gov</t>
  </si>
  <si>
    <t>kimberly.clay@arkansas.gov</t>
  </si>
  <si>
    <t>Vickie</t>
  </si>
  <si>
    <t>Kathleen</t>
  </si>
  <si>
    <t>Housman</t>
  </si>
  <si>
    <t>Vicky</t>
  </si>
  <si>
    <t>vicky.boyce@state.or.us</t>
  </si>
  <si>
    <t>505-827-9961</t>
  </si>
  <si>
    <t>Oh</t>
  </si>
  <si>
    <t>Garland</t>
  </si>
  <si>
    <t>Yolanda</t>
  </si>
  <si>
    <t>Paula</t>
  </si>
  <si>
    <t>517-373-7391</t>
  </si>
  <si>
    <t>Laurie</t>
  </si>
  <si>
    <t>Colgan</t>
  </si>
  <si>
    <t xml:space="preserve">120 State Street </t>
  </si>
  <si>
    <t xml:space="preserve">VT </t>
  </si>
  <si>
    <t>802-828-5153</t>
  </si>
  <si>
    <t>laurie.colgan@state.vt.us</t>
  </si>
  <si>
    <t>Calderone</t>
  </si>
  <si>
    <t>Drake</t>
  </si>
  <si>
    <t>608-266-3874</t>
  </si>
  <si>
    <t>Chase</t>
  </si>
  <si>
    <t>Hunt</t>
  </si>
  <si>
    <t>Kelley</t>
  </si>
  <si>
    <t>Knapp</t>
  </si>
  <si>
    <t>916-327-8970</t>
  </si>
  <si>
    <t>916-445-6774</t>
  </si>
  <si>
    <t>916-323-2474</t>
  </si>
  <si>
    <t>cchase@cde.ca.gov</t>
  </si>
  <si>
    <t>jhunt@cde.ca.gov</t>
  </si>
  <si>
    <t>kknapp@cde.ca.gov</t>
  </si>
  <si>
    <t>lhaynes@cde.ca.gov</t>
  </si>
  <si>
    <t>mary.abney-young@dss.sc.gov</t>
  </si>
  <si>
    <t>Amanda</t>
  </si>
  <si>
    <t>Anderson</t>
  </si>
  <si>
    <t>Avery</t>
  </si>
  <si>
    <t>Greta</t>
  </si>
  <si>
    <t>greta.avery@dss.sc.gov</t>
  </si>
  <si>
    <t>Norma</t>
  </si>
  <si>
    <t>29202-1520</t>
  </si>
  <si>
    <t>803-893-7576</t>
  </si>
  <si>
    <t>Washington</t>
  </si>
  <si>
    <t>DC</t>
  </si>
  <si>
    <t>202-442-4010</t>
  </si>
  <si>
    <t>82002-0050</t>
  </si>
  <si>
    <t>781-338-6492</t>
  </si>
  <si>
    <t>Dues Paid 2009</t>
  </si>
  <si>
    <t>Monica</t>
  </si>
  <si>
    <t>Owsichek</t>
  </si>
  <si>
    <t>608-267-2373</t>
  </si>
  <si>
    <t>Williamson</t>
  </si>
  <si>
    <t>850-245-4364</t>
  </si>
  <si>
    <t>maria_williamson@doh.state.fl.us</t>
  </si>
  <si>
    <t>Clements</t>
  </si>
  <si>
    <t xml:space="preserve">Mary </t>
  </si>
  <si>
    <t>Bacon</t>
  </si>
  <si>
    <t>Carrie</t>
  </si>
  <si>
    <t>Middleton</t>
  </si>
  <si>
    <t>Turbeville</t>
  </si>
  <si>
    <t>smiller@mde.k12.ms.us</t>
  </si>
  <si>
    <t>ybacon@mde.k12.ms.us</t>
  </si>
  <si>
    <t>vbrown@mde.k12.ms.us</t>
  </si>
  <si>
    <t>chmiddleton@mde.k12.ms.us</t>
  </si>
  <si>
    <t>jturbeville@mde.k12.ms.us</t>
  </si>
  <si>
    <t>vickie.stewart@arkansas.gov</t>
  </si>
  <si>
    <t>Terri</t>
  </si>
  <si>
    <t>Adolfson</t>
  </si>
  <si>
    <t>509-789-3542</t>
  </si>
  <si>
    <t>tadolfson@esd101.net</t>
  </si>
  <si>
    <t>775-687-9121</t>
  </si>
  <si>
    <t>775-687-9175</t>
  </si>
  <si>
    <t xml:space="preserve">Carolyn </t>
  </si>
  <si>
    <t>crhodes@alsde.edu</t>
  </si>
  <si>
    <t>tshort@alsde.edu</t>
  </si>
  <si>
    <t>Teri</t>
  </si>
  <si>
    <t>Short</t>
  </si>
  <si>
    <t>417-895-6930</t>
  </si>
  <si>
    <t>Sherry.Cliffton@dhss.mo.gov</t>
  </si>
  <si>
    <t>Cliffton</t>
  </si>
  <si>
    <t>Charlene.Cobbs@dss.sc.gov</t>
  </si>
  <si>
    <t>donna.davis@dss.sc.gov</t>
  </si>
  <si>
    <t>Carla</t>
  </si>
  <si>
    <t xml:space="preserve">Debora </t>
  </si>
  <si>
    <t>Marion</t>
  </si>
  <si>
    <t>Goins</t>
  </si>
  <si>
    <t>amanda.goins@dss.sc.gov</t>
  </si>
  <si>
    <t>shirley.jenerette@dss.sc.gov</t>
  </si>
  <si>
    <t>803-898-7266</t>
  </si>
  <si>
    <t>Wright</t>
  </si>
  <si>
    <t>Roark</t>
  </si>
  <si>
    <t>512-463-3910</t>
  </si>
  <si>
    <t>9890 S. Maryland Parkway Suite 221, Room 224</t>
  </si>
  <si>
    <t>Rhoades</t>
  </si>
  <si>
    <t>Westerman</t>
  </si>
  <si>
    <t>Rose.Westerman@TexasAgriculture.gov</t>
  </si>
  <si>
    <t>Devon</t>
  </si>
  <si>
    <t>801-538-7971</t>
  </si>
  <si>
    <t>karen.hayes@schools.utah.gov</t>
  </si>
  <si>
    <t>Diehl</t>
  </si>
  <si>
    <t>Holland</t>
  </si>
  <si>
    <t xml:space="preserve">Karen </t>
  </si>
  <si>
    <t>Hayes</t>
  </si>
  <si>
    <t>devon.parcell@schools.utah.gov</t>
  </si>
  <si>
    <t>holland.peck@schools.utah.gov</t>
  </si>
  <si>
    <t>michael.diehl@schools.utah.gov</t>
  </si>
  <si>
    <t>Parcell</t>
  </si>
  <si>
    <t>Bohuslaw</t>
  </si>
  <si>
    <t>Resha</t>
  </si>
  <si>
    <t>cheryl.resha@ct.gov</t>
  </si>
  <si>
    <t>lphillips@mde.k12.ms.us</t>
  </si>
  <si>
    <t>sclements@mde.k12.ms.us</t>
  </si>
  <si>
    <t>angela.olige@TexasAgriculture.gov</t>
  </si>
  <si>
    <t>robin.roark@TexasAgriculture.gov</t>
  </si>
  <si>
    <t>lsstclai@access.k12.wv.us</t>
  </si>
  <si>
    <t>Trbovich</t>
  </si>
  <si>
    <t>518-402-7296</t>
  </si>
  <si>
    <t>kjt03@health.state.ny.us</t>
  </si>
  <si>
    <t>Gus</t>
  </si>
  <si>
    <t>gnelson@access.k12.wv.us</t>
  </si>
  <si>
    <t>702-487-9191</t>
  </si>
  <si>
    <t>208-332-6821</t>
  </si>
  <si>
    <t>Ed</t>
  </si>
  <si>
    <t>Herrera</t>
  </si>
  <si>
    <t>eherrera@sde.idaho.gov</t>
  </si>
  <si>
    <t>803-898-0948</t>
  </si>
  <si>
    <t>debora.marion@dss.sc.gov</t>
  </si>
  <si>
    <t>carlos.garland@dss.sc.gov</t>
  </si>
  <si>
    <t>cheryl.evans-mcdonald@dss.sc.gov</t>
  </si>
  <si>
    <t xml:space="preserve">Ann Marie </t>
  </si>
  <si>
    <t>801 West 10th Street, Suite 200</t>
  </si>
  <si>
    <t>99811-1894</t>
  </si>
  <si>
    <t>Tessie</t>
  </si>
  <si>
    <t>Abaca</t>
  </si>
  <si>
    <t>tabaca@isbe.net</t>
  </si>
  <si>
    <t>573-522-9151</t>
  </si>
  <si>
    <t>Debra.birkman@dhss.mo.gov</t>
  </si>
  <si>
    <t>Thompson</t>
  </si>
  <si>
    <t>573-751-5627</t>
  </si>
  <si>
    <t>Moryah</t>
  </si>
  <si>
    <t>Becker</t>
  </si>
  <si>
    <t>Tracey</t>
  </si>
  <si>
    <t>360-725-6201</t>
  </si>
  <si>
    <t>360-725-0433</t>
  </si>
  <si>
    <t>509-575-2427</t>
  </si>
  <si>
    <t>360-725-6287</t>
  </si>
  <si>
    <t>360-725-6217</t>
  </si>
  <si>
    <t xml:space="preserve">Connie </t>
  </si>
  <si>
    <t>Lightsey</t>
  </si>
  <si>
    <t>clightsey@alsde.edu</t>
  </si>
  <si>
    <t>512-331-1881</t>
  </si>
  <si>
    <t>dbottoms@austin.rr.com</t>
  </si>
  <si>
    <t>louis.brienza@decal.ga.gov</t>
  </si>
  <si>
    <t>falita.flowers@decal.ga.gov</t>
  </si>
  <si>
    <t>marissa.hamm@decal.ga.gov</t>
  </si>
  <si>
    <t>anjulyn.davis@decal.ga.gov</t>
  </si>
  <si>
    <t>Sonja</t>
  </si>
  <si>
    <t>404-651-8193</t>
  </si>
  <si>
    <t>sonja.adams@decal.ga.gov</t>
  </si>
  <si>
    <t>denise.hagan@education.ky.gov</t>
  </si>
  <si>
    <t>barbara.cracknell@state.or.us</t>
  </si>
  <si>
    <t>503-947-5888</t>
  </si>
  <si>
    <t>503-947-5892</t>
  </si>
  <si>
    <t>503-947-5911</t>
  </si>
  <si>
    <t>503-947-5899</t>
  </si>
  <si>
    <t>503-947-5898</t>
  </si>
  <si>
    <t>503-947-5910</t>
  </si>
  <si>
    <t>503-947-5897</t>
  </si>
  <si>
    <t>Cardona</t>
  </si>
  <si>
    <t>503-947-5913</t>
  </si>
  <si>
    <t>kimberly.cardona@state.or.us</t>
  </si>
  <si>
    <t>651-582-8775</t>
  </si>
  <si>
    <t>debrah.firkus@state.mn.us</t>
  </si>
  <si>
    <t>Debrah</t>
  </si>
  <si>
    <t>651-582-8536</t>
  </si>
  <si>
    <t>Penny</t>
  </si>
  <si>
    <t>Murphy</t>
  </si>
  <si>
    <t>651-582-8618</t>
  </si>
  <si>
    <t>penny.murphy@state.mn.us</t>
  </si>
  <si>
    <t xml:space="preserve">David </t>
  </si>
  <si>
    <t>Bowman</t>
  </si>
  <si>
    <t>401 Federal St Suite 2</t>
  </si>
  <si>
    <t>dbowman@doe.k12.de.us</t>
  </si>
  <si>
    <t>Aimee</t>
  </si>
  <si>
    <t>Beam</t>
  </si>
  <si>
    <t>abeam@doe.k12.de.us</t>
  </si>
  <si>
    <t>00919-0759</t>
  </si>
  <si>
    <t>787-773-6282</t>
  </si>
  <si>
    <t>25 S Front St MS 303</t>
  </si>
  <si>
    <t>43215-4183</t>
  </si>
  <si>
    <t>1400 N Street, STE 1500</t>
  </si>
  <si>
    <t>916-322-1566</t>
  </si>
  <si>
    <t>Jendrejack</t>
  </si>
  <si>
    <t>jjendrejack@cde.ca.gov</t>
  </si>
  <si>
    <t>151 W Ohio St</t>
  </si>
  <si>
    <t>317-232-0873</t>
  </si>
  <si>
    <t>317-232-0872</t>
  </si>
  <si>
    <t>317-232-0865</t>
  </si>
  <si>
    <t>317-232-0851</t>
  </si>
  <si>
    <t>Haney</t>
  </si>
  <si>
    <t>Marcia</t>
  </si>
  <si>
    <t>860-807-2005</t>
  </si>
  <si>
    <t>860-807-2073</t>
  </si>
  <si>
    <t>PO Box 2219</t>
  </si>
  <si>
    <t>06145</t>
  </si>
  <si>
    <t>303-692-2345</t>
  </si>
  <si>
    <t>303-692-2456</t>
  </si>
  <si>
    <t>303-692-2337</t>
  </si>
  <si>
    <t>850-245-4596</t>
  </si>
  <si>
    <t>Mattox</t>
  </si>
  <si>
    <t>2500 N Lincoln Blvd, Child Nutrition Programs, RM 310</t>
  </si>
  <si>
    <t>Renee_Kane@doh.state.fl.us</t>
  </si>
  <si>
    <t>Pennings</t>
  </si>
  <si>
    <t>512-475-0025</t>
  </si>
  <si>
    <t>512-475-0011</t>
  </si>
  <si>
    <t>512-475-0082</t>
  </si>
  <si>
    <t>marianne.hopper@TexasAgriculture.gov</t>
  </si>
  <si>
    <t>512-475-0089</t>
  </si>
  <si>
    <t>Linda.Simmons@TexasAgriculture.gov</t>
  </si>
  <si>
    <t>joan.orender@nebraska.gov</t>
  </si>
  <si>
    <t>Rice</t>
  </si>
  <si>
    <t>Vonda</t>
  </si>
  <si>
    <t>Fekete</t>
  </si>
  <si>
    <t xml:space="preserve">Dara </t>
  </si>
  <si>
    <t>Jacobs</t>
  </si>
  <si>
    <t>vfekete@state.pa.us</t>
  </si>
  <si>
    <t>djacobs@state.pa.us</t>
  </si>
  <si>
    <t xml:space="preserve">Anne Marie </t>
  </si>
  <si>
    <t>75 Pleasant St</t>
  </si>
  <si>
    <t xml:space="preserve">Malden </t>
  </si>
  <si>
    <t>Steve</t>
  </si>
  <si>
    <t>TN Department of Human Services</t>
  </si>
  <si>
    <t>TN</t>
  </si>
  <si>
    <t>Aphonso</t>
  </si>
  <si>
    <t>alee@mde.k12.ms.us</t>
  </si>
  <si>
    <t>Birckhead</t>
  </si>
  <si>
    <t xml:space="preserve">Patricia </t>
  </si>
  <si>
    <t>lynette.ludington@maine.gov</t>
  </si>
  <si>
    <t>Diana.taliaferro@education.ky.gov</t>
  </si>
  <si>
    <t>Diana</t>
  </si>
  <si>
    <t>Taliaferro</t>
  </si>
  <si>
    <t>Cyndi</t>
  </si>
  <si>
    <t>Willmarth</t>
  </si>
  <si>
    <t>502-545-5625</t>
  </si>
  <si>
    <t>Cyndi.willmarth@education.ky.gov</t>
  </si>
  <si>
    <t>Tracii</t>
  </si>
  <si>
    <t>Tanya</t>
  </si>
  <si>
    <t>tracii.butler@ag.state.nj.us</t>
  </si>
  <si>
    <t>250 East 500 South, PO Box 144200</t>
  </si>
  <si>
    <t>84114-4200</t>
  </si>
  <si>
    <t>jan.hickey@illinois.gov</t>
  </si>
  <si>
    <t>K</t>
  </si>
  <si>
    <t>Blower</t>
  </si>
  <si>
    <t>kblower@access.k12.wv.us</t>
  </si>
  <si>
    <t>DC Office of the State Superintendent of Education</t>
  </si>
  <si>
    <t>810 1st Street, NE 4th floor</t>
  </si>
  <si>
    <t>202-724-7628</t>
  </si>
  <si>
    <t xml:space="preserve">Suzanne </t>
  </si>
  <si>
    <t>Henley</t>
  </si>
  <si>
    <t>Carolyn</t>
  </si>
  <si>
    <t>Wait</t>
  </si>
  <si>
    <t xml:space="preserve">Sandra </t>
  </si>
  <si>
    <t>Schlicker</t>
  </si>
  <si>
    <t>suzanne.henley@dc.gov</t>
  </si>
  <si>
    <t>carolyn.wait@dc.gov</t>
  </si>
  <si>
    <t>deborah.taylor@dc.gov</t>
  </si>
  <si>
    <t>sandra.schlicker@dc.gov</t>
  </si>
  <si>
    <t>Dues Paid 2010</t>
  </si>
  <si>
    <t>SERO</t>
  </si>
  <si>
    <t>WRO</t>
  </si>
  <si>
    <t>MWRO</t>
  </si>
  <si>
    <t>NERO</t>
  </si>
  <si>
    <t>MARO</t>
  </si>
  <si>
    <t>SWRO</t>
  </si>
  <si>
    <t>MPRO</t>
  </si>
  <si>
    <t>REGION</t>
  </si>
  <si>
    <t>NO MEMBER</t>
  </si>
  <si>
    <t xml:space="preserve"> </t>
  </si>
  <si>
    <t>Callen</t>
  </si>
  <si>
    <t>rcallen@alsde.edu</t>
  </si>
  <si>
    <t>Gosselin</t>
  </si>
  <si>
    <t>Tami</t>
  </si>
  <si>
    <t>Kathryn</t>
  </si>
  <si>
    <t>Hodges</t>
  </si>
  <si>
    <t>Elliott</t>
  </si>
  <si>
    <t>luann.elliot@schools.utah.gov</t>
  </si>
  <si>
    <t>Abbott</t>
  </si>
  <si>
    <t>karen.abbott@state.vt.us</t>
  </si>
  <si>
    <t>98504-7200</t>
  </si>
  <si>
    <t>Piccinini</t>
  </si>
  <si>
    <t>al.piccinini@k12.wa.us</t>
  </si>
  <si>
    <t>Terry</t>
  </si>
  <si>
    <t>Lovato</t>
  </si>
  <si>
    <t>505-827-5067</t>
  </si>
  <si>
    <t>terry.lovato@state.nm,us</t>
  </si>
  <si>
    <t>Huntley</t>
  </si>
  <si>
    <t>601-576-4994</t>
  </si>
  <si>
    <t>601-576-4956</t>
  </si>
  <si>
    <t>601-576-4974</t>
  </si>
  <si>
    <t>Clayborne</t>
  </si>
  <si>
    <t>601-576-4957</t>
  </si>
  <si>
    <t>601-576-4966</t>
  </si>
  <si>
    <t>601-576-4967</t>
  </si>
  <si>
    <t>601-576-4962</t>
  </si>
  <si>
    <t>601-576-4959</t>
  </si>
  <si>
    <t>Tammie</t>
  </si>
  <si>
    <t>601-576-4995</t>
  </si>
  <si>
    <t>tturner@mde.k12.ms.us</t>
  </si>
  <si>
    <t>Hollander</t>
  </si>
  <si>
    <t>Vogel</t>
  </si>
  <si>
    <t>Etter</t>
  </si>
  <si>
    <t>518-402-7105</t>
  </si>
  <si>
    <t>605-280-2696</t>
  </si>
  <si>
    <t>11609 Buttonwood Dr</t>
  </si>
  <si>
    <t>608-297-9123</t>
  </si>
  <si>
    <t>amanda.kane@dpi.wi.gov</t>
  </si>
  <si>
    <t>AR Department of Human Services</t>
  </si>
  <si>
    <t>CA Department of Education NSD</t>
  </si>
  <si>
    <t>MA Dept of Elementary &amp; Secondary Education</t>
  </si>
  <si>
    <t>NE Nutrition Services</t>
  </si>
  <si>
    <t>OH Dept of Education</t>
  </si>
  <si>
    <t>TX Department of Agriculture</t>
  </si>
  <si>
    <t>WY Dept of Education</t>
  </si>
  <si>
    <t>GU - Guam</t>
  </si>
  <si>
    <t>VI - Virgin Islands</t>
  </si>
  <si>
    <t xml:space="preserve">AK Depart. of Education &amp; Early Development  </t>
  </si>
  <si>
    <t>IA Department of Education</t>
  </si>
  <si>
    <t>NC Department of Health and Human Services</t>
  </si>
  <si>
    <t>317-771-9189</t>
  </si>
  <si>
    <t>317-771-9188</t>
  </si>
  <si>
    <t>317-771-9187</t>
  </si>
  <si>
    <t>Cobb</t>
  </si>
  <si>
    <t>317-771-9195</t>
  </si>
  <si>
    <t>mldavis@doe.in.gov</t>
  </si>
  <si>
    <t>kedwards@doe.in.gov</t>
  </si>
  <si>
    <t>jsutton@doe.in.gov</t>
  </si>
  <si>
    <t>cmarkle@doe.in.gov</t>
  </si>
  <si>
    <t>mhaney@doe.in.gov</t>
  </si>
  <si>
    <t>jtodd@doe.in.gov</t>
  </si>
  <si>
    <t>maggie@doe.in.gov</t>
  </si>
  <si>
    <t>kcobb@doe.in.gov</t>
  </si>
  <si>
    <t>Mary Elaine</t>
  </si>
  <si>
    <t>Suzanne.Leggas@education.ky.gov</t>
  </si>
  <si>
    <t>Leggas</t>
  </si>
  <si>
    <t>Christy</t>
  </si>
  <si>
    <t>McCray</t>
  </si>
  <si>
    <t>404-651-7191</t>
  </si>
  <si>
    <t>teresa.todd@decal.ga.gov</t>
  </si>
  <si>
    <t>christy.mccray@decal.ga.gov</t>
  </si>
  <si>
    <t>cjohnson@ksde.org</t>
  </si>
  <si>
    <t>700 Fifth Street</t>
  </si>
  <si>
    <t>Carson City</t>
  </si>
  <si>
    <t>89701-5096</t>
  </si>
  <si>
    <t>Greg</t>
  </si>
  <si>
    <t>Susanne</t>
  </si>
  <si>
    <t>702-668-4319</t>
  </si>
  <si>
    <t>702-486-7902</t>
  </si>
  <si>
    <t>dhollander@doe.nv.gov</t>
  </si>
  <si>
    <t>setter@doe.nv.gov</t>
  </si>
  <si>
    <t>kvogel@doe.nv.gov</t>
  </si>
  <si>
    <t>603-271-3646</t>
  </si>
  <si>
    <t>LEGISLATIVE COMMITTEE</t>
  </si>
  <si>
    <t>CONFERENCE PLANNING</t>
  </si>
  <si>
    <t>COMMITTEE/NOTES</t>
  </si>
  <si>
    <t>Savage</t>
  </si>
  <si>
    <t>919-707-5776</t>
  </si>
  <si>
    <t>919-707-5773</t>
  </si>
  <si>
    <t>919-707-5737</t>
  </si>
  <si>
    <t>919-981-5277</t>
  </si>
  <si>
    <t>336-896-7944 x 251</t>
  </si>
  <si>
    <t>khuntley@sde.idaho.gov</t>
  </si>
  <si>
    <t>Skinner (2009)</t>
  </si>
  <si>
    <t>Shipley (2010)</t>
  </si>
  <si>
    <t>Clayborne-Quinn (2010)</t>
  </si>
  <si>
    <t>Elaine Jett (2010)</t>
  </si>
  <si>
    <t>Rec'd</t>
  </si>
  <si>
    <t>Y</t>
  </si>
  <si>
    <t>ALL</t>
  </si>
  <si>
    <t>COUNT</t>
  </si>
  <si>
    <t>N</t>
  </si>
  <si>
    <t>801-538-7686</t>
  </si>
  <si>
    <t>GU</t>
  </si>
  <si>
    <t>NEW 2011</t>
  </si>
  <si>
    <t>Hopper</t>
  </si>
  <si>
    <t>andrew.paul@ct.gov</t>
  </si>
  <si>
    <t>Andrew</t>
  </si>
  <si>
    <t xml:space="preserve">860-807-2024 </t>
  </si>
  <si>
    <t>Deposit #</t>
  </si>
  <si>
    <t>Wallin</t>
  </si>
  <si>
    <t>217 S. Salina St</t>
  </si>
  <si>
    <t>Syracuse</t>
  </si>
  <si>
    <t>315-477-8127</t>
  </si>
  <si>
    <t>clw03@health.state.ny.us</t>
  </si>
  <si>
    <t>800-331-0129</t>
  </si>
  <si>
    <t>Gina</t>
  </si>
  <si>
    <t>Wetten</t>
  </si>
  <si>
    <t>Master</t>
  </si>
  <si>
    <t>333 Market Street, 4th Floor</t>
  </si>
  <si>
    <t>17126-0333</t>
  </si>
  <si>
    <t>Soroka</t>
  </si>
  <si>
    <t>Singer</t>
  </si>
  <si>
    <t>Morrow</t>
  </si>
  <si>
    <t>Ecklemann</t>
  </si>
  <si>
    <t>giwetten@state.pa.us</t>
  </si>
  <si>
    <t>smaster@state.pa.us</t>
  </si>
  <si>
    <t>indiv D#6</t>
  </si>
  <si>
    <t>indiv D#5</t>
  </si>
  <si>
    <t>indiv D#4</t>
  </si>
  <si>
    <t>indiv D#1</t>
  </si>
  <si>
    <t>indiv D#3</t>
  </si>
  <si>
    <t>COUNTER</t>
  </si>
  <si>
    <t>jsoroka@state.pa.us</t>
  </si>
  <si>
    <t>marsinger@state.pa.us</t>
  </si>
  <si>
    <t>debmorrow@state.pa.us</t>
  </si>
  <si>
    <t>weckelmann@state.pa.us</t>
  </si>
  <si>
    <t>Kelly</t>
  </si>
  <si>
    <t>Horn</t>
  </si>
  <si>
    <t>khorn@ksde.org</t>
  </si>
  <si>
    <t>Lpennings@cde.ca.gov</t>
  </si>
  <si>
    <t>916-324-7133</t>
  </si>
  <si>
    <t>Delaware, District of Columbia, Maryland,New Jersey, Pennsylvania, Puerto Rico,Virginia, Virgin Islands, West Virginia</t>
  </si>
  <si>
    <t>Illinois, Indiana, Michigan, Minnesota, Ohio, Wisconsin</t>
  </si>
  <si>
    <t>Colorado, Iowa, Kansas, Missouri, Montana, Nebraska, North Dakota, South Dakota, Utah, Wyoming</t>
  </si>
  <si>
    <t>Connecticut, Maine, Massachusetts, New Hampshire, New York, Rhode Island, Vermont</t>
  </si>
  <si>
    <t>Arkansas, Louisiana, New Mexico, Oklahoma, Texas</t>
  </si>
  <si>
    <t>Alaska, Arizona, California, Hawaii, Idaho, Nevada, Oregon, Washington, Guam Trust Territories, Commonwealth of the Northern Mariana Islands, America Samoa</t>
  </si>
  <si>
    <t>Alabama, Florida, Georgia, Kentucky, Mississippi, North Carolina, South Carolina, Tennessee</t>
  </si>
  <si>
    <t>P.O. Box 1437, Slot 155</t>
  </si>
  <si>
    <t>72203-1437</t>
  </si>
  <si>
    <t>alexis.young@arkansas.gov</t>
  </si>
  <si>
    <t>perry.hunter@arkansas.gov</t>
  </si>
  <si>
    <t>Alexis</t>
  </si>
  <si>
    <t>Huntner</t>
  </si>
  <si>
    <t>Simington</t>
  </si>
  <si>
    <t>Michelle</t>
  </si>
  <si>
    <t>602-364-2205</t>
  </si>
  <si>
    <t>Barbara.Simington@azed.gov</t>
  </si>
  <si>
    <t>Michelle.Roberts@azed.gov</t>
  </si>
  <si>
    <t>Munoz</t>
  </si>
  <si>
    <t>Melissa.Munoz@azed.gov</t>
  </si>
  <si>
    <t>ME CACFP</t>
  </si>
  <si>
    <t>Jannifer</t>
  </si>
  <si>
    <t>Leonard</t>
  </si>
  <si>
    <t>Guillory</t>
  </si>
  <si>
    <t>Thibodeaux</t>
  </si>
  <si>
    <t>Augustus</t>
  </si>
  <si>
    <t>Trivette</t>
  </si>
  <si>
    <t>225-342-3997</t>
  </si>
  <si>
    <t>225-342-3578</t>
  </si>
  <si>
    <t>225-219-7769</t>
  </si>
  <si>
    <t>225-342-3683</t>
  </si>
  <si>
    <t>225-342-3719</t>
  </si>
  <si>
    <t>jannifer.guillory@la.gov</t>
  </si>
  <si>
    <t>david.thibodeaux@la.gov</t>
  </si>
  <si>
    <t>leonard.augustus@la.gov</t>
  </si>
  <si>
    <t>carolyn.trivette@la.gov</t>
  </si>
  <si>
    <t>Ann.Mccormack@health.mo.gov</t>
  </si>
  <si>
    <t>Keri</t>
  </si>
  <si>
    <t>address was @dhss</t>
  </si>
  <si>
    <t>meggan.hemans-reese@decal.ga.gov</t>
  </si>
  <si>
    <t>pawillia@isbe.net</t>
  </si>
  <si>
    <t>Kathleen C.</t>
  </si>
  <si>
    <t>Millett</t>
  </si>
  <si>
    <t>Leshin</t>
  </si>
  <si>
    <t>Canning</t>
  </si>
  <si>
    <t>Frances Ransom Canning</t>
  </si>
  <si>
    <t>Frances R.</t>
  </si>
  <si>
    <t>kmillett@doe.mass.edu</t>
  </si>
  <si>
    <t>781-338-6494</t>
  </si>
  <si>
    <t>781-338-6477</t>
  </si>
  <si>
    <t>781-338-6433</t>
  </si>
  <si>
    <t>rleshin@doe.mass.edu</t>
  </si>
  <si>
    <t>fcanning@doe.mass.edu</t>
  </si>
  <si>
    <t>Haunton</t>
  </si>
  <si>
    <t>Matthews</t>
  </si>
  <si>
    <t>Stoleroff</t>
  </si>
  <si>
    <t>781-338-3760</t>
  </si>
  <si>
    <t>781-338-3941</t>
  </si>
  <si>
    <t>781-338-6317</t>
  </si>
  <si>
    <t>rhaunton@doe.mass.edu</t>
  </si>
  <si>
    <t>kmatthews@doe.mass.edu</t>
  </si>
  <si>
    <t>jstoleroff@doe.mass.edu</t>
  </si>
  <si>
    <t>Sara</t>
  </si>
  <si>
    <t>Tamara</t>
  </si>
  <si>
    <t>Abad</t>
  </si>
  <si>
    <t>Corina</t>
  </si>
  <si>
    <t>Landeros</t>
  </si>
  <si>
    <t>303-692-2339</t>
  </si>
  <si>
    <t>corina.landeros@state.co.us</t>
  </si>
  <si>
    <t>Keri.Thompson@health.mo.gov</t>
  </si>
  <si>
    <t>changed from Ken to Keri and from dhss to health</t>
  </si>
  <si>
    <t>moryah.becker@dpi.wi.gov</t>
  </si>
  <si>
    <t>cari.muggenburg@dpi.wi.gov</t>
  </si>
  <si>
    <t>molle.polzin@dpi.wi.gov</t>
  </si>
  <si>
    <t>monica.owsichek@dpi.wi.gov</t>
  </si>
  <si>
    <t>jill.schneeberg@dpi.wi.gov</t>
  </si>
  <si>
    <t>renee.drake@dpi.wi.gov</t>
  </si>
  <si>
    <t>JoAnne</t>
  </si>
  <si>
    <t>19901-3639</t>
  </si>
  <si>
    <t>Kimberly.Musiedlak@dpi.wi.gov</t>
  </si>
  <si>
    <t>????</t>
  </si>
  <si>
    <t>NEW</t>
  </si>
  <si>
    <t>continuing</t>
  </si>
  <si>
    <t>INDIV PD</t>
  </si>
  <si>
    <t>Lindsay</t>
  </si>
  <si>
    <t>Rodgers</t>
  </si>
  <si>
    <t>Russett</t>
  </si>
  <si>
    <t>Kercheval</t>
  </si>
  <si>
    <t>512-463-2164</t>
  </si>
  <si>
    <t>512-463-8133</t>
  </si>
  <si>
    <t>Lindsay.Rodgers@TexasAgriculture.gov</t>
  </si>
  <si>
    <t>Michael.Russett@TexasAgriculture.gov</t>
  </si>
  <si>
    <t>David.Kercheval@TexasAgriculture.gov</t>
  </si>
  <si>
    <t>lisa.calderone@dpi.wi.gov</t>
  </si>
  <si>
    <t>Megan</t>
  </si>
  <si>
    <t>Dobesh</t>
  </si>
  <si>
    <t>megan.dobesh@dpi.wi.gov</t>
  </si>
  <si>
    <t>status</t>
  </si>
  <si>
    <t>2013Dues paid</t>
  </si>
  <si>
    <t>Cooper</t>
  </si>
  <si>
    <t>Erica</t>
  </si>
  <si>
    <t>n/a</t>
  </si>
  <si>
    <t>425-917-7938</t>
  </si>
  <si>
    <t>253-571-3573</t>
  </si>
  <si>
    <t>425-771-6032</t>
  </si>
  <si>
    <t>360-725-4957</t>
  </si>
  <si>
    <t>Parsons</t>
  </si>
  <si>
    <t>donna.parsons@k12.wa.us</t>
  </si>
  <si>
    <t>Marie</t>
  </si>
  <si>
    <t>Kiser</t>
  </si>
  <si>
    <t>Tucker</t>
  </si>
  <si>
    <t>lisa.kiser@k12.wa.us</t>
  </si>
  <si>
    <t>marie.tucker@k12.wa.us</t>
  </si>
  <si>
    <t>Dirienzo</t>
  </si>
  <si>
    <t>Judith</t>
  </si>
  <si>
    <t>307-777-6691</t>
  </si>
  <si>
    <t>Tamra.Jackson@wyo.gov</t>
  </si>
  <si>
    <t>Amanda.Anderson@wyo.gov</t>
  </si>
  <si>
    <t>Judith.Dirienzo@wyo.gov</t>
  </si>
  <si>
    <t>304-558-2708 x 53445</t>
  </si>
  <si>
    <t>304-558-3396 x 53447</t>
  </si>
  <si>
    <t>304-558-3396 x53437</t>
  </si>
  <si>
    <t>304-558-3396 x53444</t>
  </si>
  <si>
    <t>PayPal</t>
  </si>
  <si>
    <t>Oberholser</t>
  </si>
  <si>
    <t>Mary A.</t>
  </si>
  <si>
    <t>Starboard</t>
  </si>
  <si>
    <t>STATE DIRECTOR</t>
  </si>
  <si>
    <t>New</t>
  </si>
  <si>
    <t>Mary.Starboard@TexasAgriculture.gov</t>
  </si>
  <si>
    <t>512-475-0097</t>
  </si>
  <si>
    <t xml:space="preserve">kathy.kendall@ride.ri.gov </t>
  </si>
  <si>
    <t>401-222-8935</t>
  </si>
  <si>
    <t>coberholse@state.pa.us</t>
  </si>
  <si>
    <t xml:space="preserve">717-783-6552 </t>
  </si>
  <si>
    <t>Heidenreich</t>
  </si>
  <si>
    <t>jennifer.heidenreich@dpi.wi.gov</t>
  </si>
  <si>
    <t>608-266-5183</t>
  </si>
  <si>
    <t>Paypal</t>
  </si>
  <si>
    <t>Lloyd</t>
  </si>
  <si>
    <t>Carrera</t>
  </si>
  <si>
    <t>Denman</t>
  </si>
  <si>
    <t>Dozier</t>
  </si>
  <si>
    <t>Hoyt</t>
  </si>
  <si>
    <t>Stoeltje</t>
  </si>
  <si>
    <t>956-787-8866</t>
  </si>
  <si>
    <t>Cynthia.Carrera@TexasAgriculture.gov</t>
  </si>
  <si>
    <t>512-463-8869</t>
  </si>
  <si>
    <t>Crystal.Lloyd@TexasAgriculture.gov</t>
  </si>
  <si>
    <t>512-463-1754</t>
  </si>
  <si>
    <t>Edgar.Curtis@TexasAgriculture.gov</t>
  </si>
  <si>
    <t>512-463-0754</t>
  </si>
  <si>
    <t>Christy.Denman@TexasAgriculture.gov</t>
  </si>
  <si>
    <t>512-463-7790</t>
  </si>
  <si>
    <t>Melissa.Dozier@TexasAgriculture.gov</t>
  </si>
  <si>
    <t>512-463-7805</t>
  </si>
  <si>
    <t>Lisa.Hoyt@TexasAgriculture.gov</t>
  </si>
  <si>
    <t>512-463-4967</t>
  </si>
  <si>
    <t>Steve.Stoeltje@TexasAgriculture.gov</t>
  </si>
  <si>
    <t>Rosado</t>
  </si>
  <si>
    <t xml:space="preserve">Francisca Montalvo </t>
  </si>
  <si>
    <t>Olivo De Jesús</t>
  </si>
  <si>
    <t>Feliciano</t>
  </si>
  <si>
    <t>Ileana</t>
  </si>
  <si>
    <t>Santos Santi</t>
  </si>
  <si>
    <t>Ana M.</t>
  </si>
  <si>
    <t>motalvorf@ de.pr.gov</t>
  </si>
  <si>
    <t>Olivodj@de.pr.gov</t>
  </si>
  <si>
    <t>felicianoai@de.pr.gov</t>
  </si>
  <si>
    <t>santos_a@de.pr.gov</t>
  </si>
  <si>
    <t>787-773-6252</t>
  </si>
  <si>
    <t>787-773-6280</t>
  </si>
  <si>
    <t>787-773-6261</t>
  </si>
  <si>
    <t>ecooper@access.k12.wv.us</t>
  </si>
  <si>
    <t>returning</t>
  </si>
  <si>
    <t>INDIVIDUAL</t>
  </si>
  <si>
    <t>INSTITUTIONAL</t>
  </si>
  <si>
    <t>Coordinator</t>
  </si>
  <si>
    <t>CACFP Consultant</t>
  </si>
  <si>
    <t>CACFP Coordinator</t>
  </si>
  <si>
    <t>Assistant Director</t>
  </si>
  <si>
    <t xml:space="preserve">CACFP Program Specialist </t>
  </si>
  <si>
    <t>Nutrition Program Consultant</t>
  </si>
  <si>
    <t>Program Specialist</t>
  </si>
  <si>
    <t>Director Child Nutrition Programs</t>
  </si>
  <si>
    <t>Child Nutrition Specialist</t>
  </si>
  <si>
    <t>Nutrition Education and Training Coordinator</t>
  </si>
  <si>
    <t>Accountant</t>
  </si>
  <si>
    <t>Nutritionist</t>
  </si>
  <si>
    <t>Administrative Assistant</t>
  </si>
  <si>
    <t>Nutrition Program Specialist</t>
  </si>
  <si>
    <t>CACFP Supervisor</t>
  </si>
  <si>
    <t>CACFP Consultant/Nutritionist</t>
  </si>
  <si>
    <t>Child Nutrition Program Specialist</t>
  </si>
  <si>
    <t>Deputy Assistant Commissioner (Ret.)</t>
  </si>
  <si>
    <t>Director for Program Improvement and Policy</t>
  </si>
  <si>
    <t>Outreach Specialist</t>
  </si>
  <si>
    <t>Public Policy Liaison</t>
  </si>
  <si>
    <t>Policy Development Specialist</t>
  </si>
  <si>
    <t>Assistant General Counsel</t>
  </si>
  <si>
    <t>Chief Administrator for Food &amp; Nutrition</t>
  </si>
  <si>
    <t>Director for Community Operations</t>
  </si>
  <si>
    <t>Nutrition Specialist</t>
  </si>
  <si>
    <t>Coordinator for Nutrition</t>
  </si>
  <si>
    <t>Program Improvement Analyst</t>
  </si>
  <si>
    <t>Coordinator for Policy</t>
  </si>
  <si>
    <t>Director, Child Nutrition Programs</t>
  </si>
  <si>
    <t>Child Nutrition Programs Specialist</t>
  </si>
  <si>
    <t>Assistant Director, CACFP</t>
  </si>
  <si>
    <t>CACFP Specialist</t>
  </si>
  <si>
    <t>Community Nutrition Program Consultant</t>
  </si>
  <si>
    <t>CACFP Auditor</t>
  </si>
  <si>
    <t>Nutrition Programs Consultant</t>
  </si>
  <si>
    <t>STATE DIRECTOR/Director</t>
  </si>
  <si>
    <t>STATE DIRECTOR/Program Manager</t>
  </si>
  <si>
    <t>STATE DIRECTOR/Director, Child Nutrition Programs</t>
  </si>
  <si>
    <t>STATE DIRECTOR/Program Supervisor</t>
  </si>
  <si>
    <t>STATE DIRECTOR/Nutrition Programs Supervisor</t>
  </si>
  <si>
    <t>Title (if State Director, precedes Title)</t>
  </si>
  <si>
    <t>Legg</t>
  </si>
  <si>
    <t>kkennedy@access.k12.wv.us</t>
  </si>
  <si>
    <t>tlegg@access.k12.wv.us</t>
  </si>
  <si>
    <t>FDCH Coordinator</t>
  </si>
  <si>
    <t>CACFP Program Specialist</t>
  </si>
  <si>
    <t>Trena</t>
  </si>
  <si>
    <t>Bronson</t>
  </si>
  <si>
    <t>Trena.Bronson@arkansas.gov</t>
  </si>
  <si>
    <t>Child Care Service Specialist</t>
  </si>
  <si>
    <t>Fitch</t>
  </si>
  <si>
    <t>AR Department of Human Services (Northrop Grumman)</t>
  </si>
  <si>
    <r>
      <t>108 E. 7</t>
    </r>
    <r>
      <rPr>
        <vertAlign val="superscript"/>
        <sz val="10"/>
        <color rgb="FF1F497D"/>
        <rFont val="Arial"/>
        <family val="2"/>
      </rPr>
      <t>th</t>
    </r>
    <r>
      <rPr>
        <sz val="10"/>
        <color rgb="FF1F497D"/>
        <rFont val="Arial"/>
        <family val="2"/>
      </rPr>
      <t xml:space="preserve"> Street, Suite 301</t>
    </r>
  </si>
  <si>
    <t>72201</t>
  </si>
  <si>
    <t>501-682-8810</t>
  </si>
  <si>
    <t>Systems Engineer</t>
  </si>
  <si>
    <t>Gregory.Fitch@ngc.com</t>
  </si>
  <si>
    <t>Buster</t>
  </si>
  <si>
    <t>Lackey</t>
  </si>
  <si>
    <t>Program Administrator, Health &amp; Nurtrition</t>
  </si>
  <si>
    <t>William.Lackey@arkansas.gov</t>
  </si>
  <si>
    <t>AS-American Samoa</t>
  </si>
  <si>
    <t>AS</t>
  </si>
  <si>
    <t>Suzanne.Callor@azed.gov</t>
  </si>
  <si>
    <t>pymts</t>
  </si>
  <si>
    <t>Patty</t>
  </si>
  <si>
    <t>Atherton</t>
  </si>
  <si>
    <t>916-322-5116</t>
  </si>
  <si>
    <t>patherto@cde.ca.gov</t>
  </si>
  <si>
    <t>Haynes Brown</t>
  </si>
  <si>
    <t>916-323-7185</t>
  </si>
  <si>
    <t>Nutrition Education Consultant</t>
  </si>
  <si>
    <t>jhill@cde.ca.gov</t>
  </si>
  <si>
    <t>Child Nutrition Supervisor I</t>
  </si>
  <si>
    <t>Sandip</t>
  </si>
  <si>
    <t>Kaur</t>
  </si>
  <si>
    <t>916-322-8316</t>
  </si>
  <si>
    <t>skaur@cde.ca.gov</t>
  </si>
  <si>
    <t>Staff Services Manager</t>
  </si>
  <si>
    <t>Nutrition Consultant</t>
  </si>
  <si>
    <t>Brigitte</t>
  </si>
  <si>
    <t>Boyd</t>
  </si>
  <si>
    <t>brigitte.boyd@state.co.us</t>
  </si>
  <si>
    <t>Ynke</t>
  </si>
  <si>
    <t>deKoe</t>
  </si>
  <si>
    <t>ynke.dekoe@state.co.us</t>
  </si>
  <si>
    <t>O'Connor</t>
  </si>
  <si>
    <t>Brooke</t>
  </si>
  <si>
    <t>Trainum</t>
  </si>
  <si>
    <t>brooke.trainum@state.co.us</t>
  </si>
  <si>
    <t xml:space="preserve">Education Consultant </t>
  </si>
  <si>
    <t>Education Service Specialist</t>
  </si>
  <si>
    <t>Associate Education Consultant</t>
  </si>
  <si>
    <t>STATE DIRECTOR/CACFP Program Manager</t>
  </si>
  <si>
    <t>202-654-6119</t>
  </si>
  <si>
    <t>220-741-5252</t>
  </si>
  <si>
    <t>Elisabeth</t>
  </si>
  <si>
    <t>Sweeting</t>
  </si>
  <si>
    <t>elisabeth.sweeting@dc.gov</t>
  </si>
  <si>
    <t>202-724-7624</t>
  </si>
  <si>
    <t>202-724-7804</t>
  </si>
  <si>
    <t>Training and Special Projects Manager</t>
  </si>
  <si>
    <t>CCFP Field Operations Manager</t>
  </si>
  <si>
    <t>Program Manager-Applications/Training</t>
  </si>
  <si>
    <t>Program Manager-Compliance/Nutrition Ed</t>
  </si>
  <si>
    <t>Nutrition Program Administrator</t>
  </si>
  <si>
    <t>Reznik</t>
  </si>
  <si>
    <t>mari.reznik@decal.ga.gov</t>
  </si>
  <si>
    <t>Griffin</t>
  </si>
  <si>
    <t>404-463-4093</t>
  </si>
  <si>
    <t>monica.griffin@decal.ga.gov</t>
  </si>
  <si>
    <t>Ira</t>
  </si>
  <si>
    <t>Sudman</t>
  </si>
  <si>
    <t>404-463-4094</t>
  </si>
  <si>
    <t>ira.sudman@decal.ga.gov</t>
  </si>
  <si>
    <t>Program Specialist V</t>
  </si>
  <si>
    <t>Holz</t>
  </si>
  <si>
    <t>400 E. 14th St.</t>
  </si>
  <si>
    <t>515-979-6459</t>
  </si>
  <si>
    <t>robin.holz@iowa.gov</t>
  </si>
  <si>
    <t>Secor-Parker</t>
  </si>
  <si>
    <t>515-281-3744</t>
  </si>
  <si>
    <t>suzanne.secorparker@iowa.gov</t>
  </si>
  <si>
    <t>CNP Coordinator</t>
  </si>
  <si>
    <t>Principal Consultant</t>
  </si>
  <si>
    <t>CACFP Field Specialist</t>
  </si>
  <si>
    <t>Christina</t>
  </si>
  <si>
    <t>Herzog</t>
  </si>
  <si>
    <t>cherzog@doe.in.gov</t>
  </si>
  <si>
    <t>Heather</t>
  </si>
  <si>
    <t>Stinson</t>
  </si>
  <si>
    <t>317-232-0869</t>
  </si>
  <si>
    <t>hstinson@doe.in.gov</t>
  </si>
  <si>
    <t>Floyd</t>
  </si>
  <si>
    <t>785-258-2045</t>
  </si>
  <si>
    <t>Child Nutritional Consultant</t>
  </si>
  <si>
    <t>dfloyd@ksde.org</t>
  </si>
  <si>
    <t>Child Nutrition Consultant</t>
  </si>
  <si>
    <t>McAdoo</t>
  </si>
  <si>
    <t>Assistant Director CNW</t>
  </si>
  <si>
    <t>pmcadoo@ksde.org</t>
  </si>
  <si>
    <t>Consultant</t>
  </si>
  <si>
    <t>Jaime</t>
  </si>
  <si>
    <t>Jaime.Rice@education.ky.gov</t>
  </si>
  <si>
    <t>Deanna</t>
  </si>
  <si>
    <t>Tackett</t>
  </si>
  <si>
    <t>Deanna.Tackett@education.ky.gov</t>
  </si>
  <si>
    <t>225-342-3702</t>
  </si>
  <si>
    <t>Angela.Louis@la.gov</t>
  </si>
  <si>
    <t>Schexneider</t>
  </si>
  <si>
    <t>karen.Schexneider@la.gov</t>
  </si>
  <si>
    <t>Educational Specialist</t>
  </si>
  <si>
    <t>Lyn</t>
  </si>
  <si>
    <t>2 Anthony Ave</t>
  </si>
  <si>
    <t>04333-0011</t>
  </si>
  <si>
    <t>207-624-7925</t>
  </si>
  <si>
    <t>STATE DIRECTOR/CACFP Agreement Administrator</t>
  </si>
  <si>
    <t>Keith</t>
  </si>
  <si>
    <t>WIlson</t>
  </si>
  <si>
    <t>207-624-7915</t>
  </si>
  <si>
    <t>Keith.J.Wilson@maine.gov</t>
  </si>
  <si>
    <t>William</t>
  </si>
  <si>
    <t>Baldry</t>
  </si>
  <si>
    <t>608 W. Allegan, 4th Floor - Hannah Bldg.</t>
  </si>
  <si>
    <t>baldryw@michigan.gov</t>
  </si>
  <si>
    <t>Supervisor</t>
  </si>
  <si>
    <t>Patrick</t>
  </si>
  <si>
    <t>Galardi</t>
  </si>
  <si>
    <t>galardid@michigan.gov</t>
  </si>
  <si>
    <t>Harmon</t>
  </si>
  <si>
    <t>harmons7@michigan.gov</t>
  </si>
  <si>
    <t>Holben</t>
  </si>
  <si>
    <t>holbens1@michigan.gov</t>
  </si>
  <si>
    <t>Lonsberry</t>
  </si>
  <si>
    <t>lonsberrym@michigan.gov</t>
  </si>
  <si>
    <t>Marla</t>
  </si>
  <si>
    <t>mossm1@michigan.gov</t>
  </si>
  <si>
    <t>schenkels2@michigan.gov</t>
  </si>
  <si>
    <t>Analyst</t>
  </si>
  <si>
    <t>smithb9@michigan.gov</t>
  </si>
  <si>
    <t>Douglas</t>
  </si>
  <si>
    <t>Wilson</t>
  </si>
  <si>
    <t>STATE DIRECTOR/Department Manager</t>
  </si>
  <si>
    <t>wilsond23@michigan.gov</t>
  </si>
  <si>
    <t>Mikkelson</t>
  </si>
  <si>
    <t>651-582-8453</t>
  </si>
  <si>
    <t>carol.thomas@state.mn.us</t>
  </si>
  <si>
    <t>Wilkinson</t>
  </si>
  <si>
    <t>651-582-8264</t>
  </si>
  <si>
    <t>gloria.wilkinson@state.mn.us</t>
  </si>
  <si>
    <t>Nutrition III</t>
  </si>
  <si>
    <t>Walmsley</t>
  </si>
  <si>
    <t>STATE DIRECTOR/Program Coordinator</t>
  </si>
  <si>
    <t>Marcia.Walmsley@health.mo.gov</t>
  </si>
  <si>
    <t>Program Monitor</t>
  </si>
  <si>
    <t xml:space="preserve">Kristi </t>
  </si>
  <si>
    <t>Lofton</t>
  </si>
  <si>
    <t>NFSMI, Applied Research Division</t>
  </si>
  <si>
    <t>118 College Dr #5060</t>
  </si>
  <si>
    <t>Hattiesburg</t>
  </si>
  <si>
    <t>800-321-3054</t>
  </si>
  <si>
    <t>Kristi.Lofton@usm.edu</t>
  </si>
  <si>
    <t>Marjuya</t>
  </si>
  <si>
    <t>Rowser</t>
  </si>
  <si>
    <t>National Food Service Management Institute</t>
  </si>
  <si>
    <t>200 Foxgate Ave #17A</t>
  </si>
  <si>
    <t>601-266-6714</t>
  </si>
  <si>
    <t>Researcher</t>
  </si>
  <si>
    <t>marjuya.lartey@usm.edu</t>
  </si>
  <si>
    <t>STATE DIRECTOR/Division Director</t>
  </si>
  <si>
    <t>donna.beard@dhhs.nc.gov</t>
  </si>
  <si>
    <t>STATE DIRECTOR/Nutrition Program Supervisor</t>
  </si>
  <si>
    <t>Arnette.cowan@dhhs.nc.gov</t>
  </si>
  <si>
    <t>ivy.early@dhhs.nc.gov</t>
  </si>
  <si>
    <t>Ferrell</t>
  </si>
  <si>
    <t>336-696-2089</t>
  </si>
  <si>
    <t>Beverly.Ferrell@dhhs.nc.gov</t>
  </si>
  <si>
    <t>Guylyn</t>
  </si>
  <si>
    <t>Fraley</t>
  </si>
  <si>
    <t>704-878-4272</t>
  </si>
  <si>
    <t>Guylyn.Fraley@dhhs.nc.gov</t>
  </si>
  <si>
    <t>Fiorella</t>
  </si>
  <si>
    <t>Horna-Guerrra</t>
  </si>
  <si>
    <t>919-467-4540</t>
  </si>
  <si>
    <t>Fiorella.Horna-Guerrra@dhhs.nc.gov</t>
  </si>
  <si>
    <t>Hurley</t>
  </si>
  <si>
    <t>919-707-5789</t>
  </si>
  <si>
    <t>Susan.Hurley@dhhs.nc.gov</t>
  </si>
  <si>
    <t>deidra.jackson@dhhs.nc.gov</t>
  </si>
  <si>
    <t>vicki.johnson@dhhs.nc.gov</t>
  </si>
  <si>
    <t>Nicholson</t>
  </si>
  <si>
    <t>336-288-6274</t>
  </si>
  <si>
    <t>Tonya.Nicholson@dhhs.nc.gov</t>
  </si>
  <si>
    <t>janet.phelps@dhhs.nc.gov</t>
  </si>
  <si>
    <t>pam.savage@dhhs.nc.gov</t>
  </si>
  <si>
    <t>Financial Program Manager</t>
  </si>
  <si>
    <t>kathy.seawell@dhhs.nc.gov</t>
  </si>
  <si>
    <t>Lori</t>
  </si>
  <si>
    <t>910-653-3378</t>
  </si>
  <si>
    <t>Lori.Stephens@dhhs.nc.gov</t>
  </si>
  <si>
    <t>Varley</t>
  </si>
  <si>
    <t>919-716-6864</t>
  </si>
  <si>
    <t>Assistant Attorney General</t>
  </si>
  <si>
    <t>jvarley@ncdoj.gov</t>
  </si>
  <si>
    <t>Ward</t>
  </si>
  <si>
    <t>919-707-5799</t>
  </si>
  <si>
    <t>Patricia .Ward@dhhs.nc.gov</t>
  </si>
  <si>
    <t>Holley</t>
  </si>
  <si>
    <t>910-325-0237</t>
  </si>
  <si>
    <t>Holley.White@dhhs.nc.gov</t>
  </si>
  <si>
    <t>cassandra.williams@dhhs.nc.gov</t>
  </si>
  <si>
    <t>Williams-Crets</t>
  </si>
  <si>
    <t>Angela.Williams-Crets@dhhs.nc.gov</t>
  </si>
  <si>
    <t>301 Centennial Mall South</t>
  </si>
  <si>
    <t>NJ Dept. of Agriculture</t>
  </si>
  <si>
    <t xml:space="preserve">P.O. Box 334 </t>
  </si>
  <si>
    <t>Coordinator, Division of Food &amp; Nutrition</t>
  </si>
  <si>
    <t>Tricario</t>
  </si>
  <si>
    <t>609-984-0692</t>
  </si>
  <si>
    <t>STATE DIRECTOR/Director, Division of Food &amp; Nutrition</t>
  </si>
  <si>
    <t>rose.tricario@ag.state.nj.us</t>
  </si>
  <si>
    <t>Carrie.Wright@ag.state.nj.us</t>
  </si>
  <si>
    <t>Business Manager</t>
  </si>
  <si>
    <t>CACFP Program Manager</t>
  </si>
  <si>
    <t>pam.mitchell@state.nm.us</t>
  </si>
  <si>
    <t>STATE DIRECTOR/Bureau Chief</t>
  </si>
  <si>
    <t>Nutrition Programs Professional</t>
  </si>
  <si>
    <t>Public Health Nutritionist</t>
  </si>
  <si>
    <t>Director, Centers Administration Unit</t>
  </si>
  <si>
    <t>Director, Resource Management &amp; Operations</t>
  </si>
  <si>
    <t>Manager, Early Childhood Programs</t>
  </si>
  <si>
    <t>Director, CACFP Homes Administration Unit</t>
  </si>
  <si>
    <t>Erin</t>
  </si>
  <si>
    <t>Bagley</t>
  </si>
  <si>
    <t>erin.bagley@education.ohio.gov</t>
  </si>
  <si>
    <t>Beverly.dover@education.ohio.gov</t>
  </si>
  <si>
    <t>Kathleen.housman@education.ohio.gov</t>
  </si>
  <si>
    <t>Mary.kershaw@education.ohio.gov</t>
  </si>
  <si>
    <t>Kish</t>
  </si>
  <si>
    <t>Cheryl.kish@education.ohio.gov</t>
  </si>
  <si>
    <t>Bobbi</t>
  </si>
  <si>
    <t>McMillen</t>
  </si>
  <si>
    <t>bobbi.mcmillen@education.ohio.gov</t>
  </si>
  <si>
    <t>Stephen</t>
  </si>
  <si>
    <t>Proudfoot</t>
  </si>
  <si>
    <t>Stephen.proudfoot@education.ohio.gov</t>
  </si>
  <si>
    <t>Sheri.roe@education.ohio.gov</t>
  </si>
  <si>
    <t>Saunders</t>
  </si>
  <si>
    <t>Thomas.saunders@education.ohio.gov</t>
  </si>
  <si>
    <t>Stacey</t>
  </si>
  <si>
    <t>Stangel-Bomback</t>
  </si>
  <si>
    <t>Stacey.bomback@education.ohio.gov</t>
  </si>
  <si>
    <t>Director of Training</t>
  </si>
  <si>
    <t>debbie_hamilton@sde.ok.gov</t>
  </si>
  <si>
    <t>STATE DIRECTOR/Executive Director, CNP</t>
  </si>
  <si>
    <t>Joanie.hildenbrand@sde.ok.gov</t>
  </si>
  <si>
    <t>Donna_mattox@sde.ok.gov</t>
  </si>
  <si>
    <t>LeighAnn</t>
  </si>
  <si>
    <t>Rausch</t>
  </si>
  <si>
    <t>leighann_rausch@sde.state.o.k,us</t>
  </si>
  <si>
    <t>Franza</t>
  </si>
  <si>
    <t>Schrader</t>
  </si>
  <si>
    <t>franza.schrader@sde.ok.gov</t>
  </si>
  <si>
    <t>Director of Operations</t>
  </si>
  <si>
    <t>Barbara_simmons@sde.ok.gov</t>
  </si>
  <si>
    <t>deborah_weatherford@sde.ok.gov</t>
  </si>
  <si>
    <t>Wren</t>
  </si>
  <si>
    <t>linda_wren@sde.ok.gov</t>
  </si>
  <si>
    <t>STATE DIRECTOR/Manager, Community Nutition Programs - CACFP and SFSP</t>
  </si>
  <si>
    <t>503-947-5901</t>
  </si>
  <si>
    <t>dustin.melton@state.or.us</t>
  </si>
  <si>
    <t>PR Department of Education</t>
  </si>
  <si>
    <r>
      <t>J</t>
    </r>
    <r>
      <rPr>
        <sz val="10"/>
        <rFont val="Calibri"/>
        <family val="2"/>
      </rPr>
      <t>ós</t>
    </r>
    <r>
      <rPr>
        <sz val="10"/>
        <rFont val="Arial"/>
        <family val="2"/>
      </rPr>
      <t>e M.</t>
    </r>
  </si>
  <si>
    <t>Crystal</t>
  </si>
  <si>
    <r>
      <t>moryah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>becker</t>
    </r>
    <r>
      <rPr>
        <sz val="10"/>
        <rFont val="Arial"/>
        <family val="2"/>
      </rPr>
      <t>@dpi.</t>
    </r>
    <r>
      <rPr>
        <b/>
        <sz val="10"/>
        <rFont val="Arial"/>
        <family val="2"/>
      </rPr>
      <t>wi</t>
    </r>
    <r>
      <rPr>
        <sz val="10"/>
        <rFont val="Arial"/>
        <family val="2"/>
      </rPr>
      <t>.gov</t>
    </r>
  </si>
  <si>
    <t>304-558-3399</t>
  </si>
  <si>
    <t>2300 Capitol Ave, Hathaway Building, 2nd Floor</t>
  </si>
  <si>
    <t>12204-2719</t>
  </si>
  <si>
    <t>Public Health Nutritionist, CACFP Homes Administrative Unit</t>
  </si>
  <si>
    <t>STATE DIRECTOR (ACTING)/Associate Director</t>
  </si>
  <si>
    <t>Director of Fiscal Services</t>
  </si>
  <si>
    <t>dcunningham@doe.nv.gov</t>
  </si>
  <si>
    <t>Tony</t>
  </si>
  <si>
    <t>Crago</t>
  </si>
  <si>
    <t xml:space="preserve"> 304-558-2709</t>
  </si>
  <si>
    <t>acrago@access.k12.wv.us</t>
  </si>
  <si>
    <t>Natasha</t>
  </si>
  <si>
    <t xml:space="preserve"> 304-558-2708</t>
  </si>
  <si>
    <t>njones@access.k12.wv.us</t>
  </si>
  <si>
    <t>Kingery</t>
  </si>
  <si>
    <t>tkingery@access.k12.wv.us</t>
  </si>
  <si>
    <t>Bekki</t>
  </si>
  <si>
    <t>Leigh</t>
  </si>
  <si>
    <t>bleigh@access.k12.wv.us</t>
  </si>
  <si>
    <t>Andy</t>
  </si>
  <si>
    <t>Pense</t>
  </si>
  <si>
    <t>apense@access.k12.wv.us</t>
  </si>
  <si>
    <t>Yost</t>
  </si>
  <si>
    <t>jyost@access.k12.wv.us</t>
  </si>
  <si>
    <t>cheri.white@doe.nh.gov</t>
  </si>
  <si>
    <t>carole.dennis@doe.nh.gov</t>
  </si>
  <si>
    <t>judy.gosselin@doe.nh.gov</t>
  </si>
  <si>
    <t>tami.drake@doe.nh.gov</t>
  </si>
  <si>
    <t>kathryn.hodges@doe.nh.gov</t>
  </si>
  <si>
    <t>Tamera.Abad@dphe.state.co.us</t>
  </si>
  <si>
    <t>Tanya.O’Connor@dphe.state.co.us</t>
  </si>
  <si>
    <t>SERO*</t>
  </si>
  <si>
    <t>*SERO includes two AF members (Kristi Lofton &amp; Marjuyua Rowser)</t>
  </si>
  <si>
    <t>New or returning in 2011-13 (not a member previous year)</t>
  </si>
  <si>
    <t>Tricia</t>
  </si>
  <si>
    <r>
      <t> </t>
    </r>
    <r>
      <rPr>
        <sz val="11"/>
        <color rgb="FF1F497D"/>
        <rFont val="Calibri"/>
        <family val="2"/>
      </rPr>
      <t>Program Specialist II--CACFP</t>
    </r>
  </si>
  <si>
    <r>
      <t> </t>
    </r>
    <r>
      <rPr>
        <sz val="11"/>
        <color rgb="FF1F497D"/>
        <rFont val="Calibri"/>
        <family val="2"/>
      </rPr>
      <t>Accountant—all programs</t>
    </r>
  </si>
  <si>
    <r>
      <t> </t>
    </r>
    <r>
      <rPr>
        <sz val="11"/>
        <color rgb="FF1F497D"/>
        <rFont val="Calibri"/>
        <family val="2"/>
      </rPr>
      <t>Program Specialist IV—all programs</t>
    </r>
  </si>
  <si>
    <r>
      <t> </t>
    </r>
    <r>
      <rPr>
        <sz val="11"/>
        <color rgb="FF1F497D"/>
        <rFont val="Calibri"/>
        <family val="2"/>
      </rPr>
      <t>Administrator</t>
    </r>
  </si>
  <si>
    <t xml:space="preserve">603-271-3862     </t>
  </si>
  <si>
    <t xml:space="preserve">Program Specialist II—NSLP/SFSP             </t>
  </si>
  <si>
    <t>Last Updated: 9/9/12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</si>
</sst>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color rgb="FF0070C0"/>
      <name val="Arial"/>
      <family val="2"/>
    </font>
    <font>
      <sz val="10"/>
      <color rgb="FF333333"/>
      <name val="Verdana"/>
      <family val="2"/>
    </font>
    <font>
      <sz val="8"/>
      <color rgb="FF000000"/>
      <name val="Verdana"/>
      <family val="2"/>
    </font>
    <font>
      <sz val="10"/>
      <name val="Arial"/>
      <family val="2"/>
    </font>
    <font>
      <sz val="8"/>
      <name val="Georgia"/>
      <family val="1"/>
    </font>
    <font>
      <sz val="10"/>
      <name val="MS Sans Serif"/>
      <family val="2"/>
    </font>
    <font>
      <b/>
      <sz val="8"/>
      <color indexed="81"/>
      <name val="Tahoma"/>
      <family val="2"/>
    </font>
    <font>
      <u/>
      <sz val="10"/>
      <color indexed="12"/>
      <name val="Cambria"/>
      <family val="1"/>
    </font>
    <font>
      <b/>
      <sz val="10"/>
      <color rgb="FF3333FF"/>
      <name val="Arial"/>
      <family val="2"/>
    </font>
    <font>
      <sz val="10"/>
      <name val="Calibri"/>
      <family val="2"/>
    </font>
    <font>
      <sz val="12"/>
      <name val="Times New Roman"/>
      <family val="1"/>
    </font>
    <font>
      <vertAlign val="superscript"/>
      <sz val="10"/>
      <color rgb="FF1F497D"/>
      <name val="Arial"/>
      <family val="2"/>
    </font>
    <font>
      <sz val="10"/>
      <color rgb="FF1F497D"/>
      <name val="Arial"/>
      <family val="2"/>
    </font>
    <font>
      <sz val="11"/>
      <color rgb="FF1F497D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1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9" fontId="1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0" fillId="0" borderId="0" xfId="0" applyFill="1"/>
    <xf numFmtId="0" fontId="3" fillId="0" borderId="0" xfId="2" applyFill="1" applyAlignment="1" applyProtection="1"/>
    <xf numFmtId="0" fontId="2" fillId="0" borderId="0" xfId="0" applyFont="1" applyFill="1"/>
    <xf numFmtId="0" fontId="0" fillId="2" borderId="0" xfId="0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quotePrefix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3" fillId="3" borderId="0" xfId="2" applyFill="1" applyAlignment="1" applyProtection="1"/>
    <xf numFmtId="0" fontId="0" fillId="3" borderId="0" xfId="0" applyFont="1" applyFill="1"/>
    <xf numFmtId="0" fontId="0" fillId="0" borderId="0" xfId="0" applyFont="1" applyFill="1"/>
    <xf numFmtId="0" fontId="1" fillId="3" borderId="0" xfId="0" applyFont="1" applyFill="1"/>
    <xf numFmtId="0" fontId="0" fillId="3" borderId="0" xfId="0" applyFill="1" applyBorder="1"/>
    <xf numFmtId="0" fontId="3" fillId="3" borderId="0" xfId="2" applyFill="1" applyBorder="1" applyAlignment="1" applyProtection="1"/>
    <xf numFmtId="0" fontId="0" fillId="0" borderId="0" xfId="0" applyFill="1" applyBorder="1"/>
    <xf numFmtId="0" fontId="3" fillId="0" borderId="0" xfId="2" applyFill="1" applyBorder="1" applyAlignment="1" applyProtection="1"/>
    <xf numFmtId="0" fontId="0" fillId="4" borderId="0" xfId="0" applyFont="1" applyFill="1"/>
    <xf numFmtId="0" fontId="0" fillId="4" borderId="0" xfId="0" applyFill="1" applyAlignment="1"/>
    <xf numFmtId="0" fontId="0" fillId="4" borderId="0" xfId="0" applyFill="1"/>
    <xf numFmtId="0" fontId="2" fillId="5" borderId="0" xfId="0" applyFont="1" applyFill="1"/>
    <xf numFmtId="0" fontId="2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6" borderId="0" xfId="0" applyFill="1"/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Border="1"/>
    <xf numFmtId="165" fontId="0" fillId="0" borderId="0" xfId="1" applyNumberFormat="1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 applyAlignment="1"/>
    <xf numFmtId="0" fontId="2" fillId="0" borderId="0" xfId="0" applyFont="1" applyFill="1" applyAlignment="1">
      <alignment wrapText="1"/>
    </xf>
    <xf numFmtId="0" fontId="0" fillId="9" borderId="0" xfId="0" applyFill="1"/>
    <xf numFmtId="165" fontId="0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5" fillId="0" borderId="0" xfId="1" applyNumberFormat="1" applyFont="1" applyFill="1"/>
    <xf numFmtId="165" fontId="1" fillId="0" borderId="0" xfId="1" applyNumberFormat="1" applyFont="1" applyFill="1" applyAlignment="1">
      <alignment horizontal="center"/>
    </xf>
    <xf numFmtId="165" fontId="1" fillId="3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 applyBorder="1"/>
    <xf numFmtId="165" fontId="1" fillId="0" borderId="0" xfId="1" applyNumberFormat="1" applyFont="1" applyFill="1"/>
    <xf numFmtId="165" fontId="0" fillId="0" borderId="4" xfId="1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65" fontId="1" fillId="0" borderId="3" xfId="1" applyNumberFormat="1" applyFont="1" applyFill="1" applyBorder="1"/>
    <xf numFmtId="165" fontId="1" fillId="0" borderId="4" xfId="1" applyNumberFormat="1" applyFont="1" applyFill="1" applyBorder="1"/>
    <xf numFmtId="165" fontId="1" fillId="0" borderId="0" xfId="1" applyNumberFormat="1" applyFont="1" applyFill="1" applyBorder="1"/>
    <xf numFmtId="165" fontId="1" fillId="0" borderId="1" xfId="1" applyNumberFormat="1" applyFont="1" applyFill="1" applyBorder="1"/>
    <xf numFmtId="165" fontId="1" fillId="0" borderId="2" xfId="1" applyNumberFormat="1" applyFont="1" applyFill="1" applyBorder="1"/>
    <xf numFmtId="165" fontId="7" fillId="0" borderId="3" xfId="1" applyNumberFormat="1" applyFont="1" applyBorder="1" applyAlignment="1"/>
    <xf numFmtId="165" fontId="7" fillId="0" borderId="4" xfId="1" applyNumberFormat="1" applyFont="1" applyBorder="1" applyAlignment="1"/>
    <xf numFmtId="165" fontId="1" fillId="0" borderId="5" xfId="1" applyNumberFormat="1" applyFont="1" applyFill="1" applyBorder="1"/>
    <xf numFmtId="165" fontId="1" fillId="0" borderId="6" xfId="1" applyNumberFormat="1" applyFont="1" applyFill="1" applyBorder="1"/>
    <xf numFmtId="165" fontId="1" fillId="0" borderId="7" xfId="1" applyNumberFormat="1" applyFont="1" applyFill="1" applyBorder="1"/>
    <xf numFmtId="165" fontId="1" fillId="0" borderId="8" xfId="1" applyNumberFormat="1" applyFont="1" applyFill="1" applyBorder="1"/>
    <xf numFmtId="0" fontId="8" fillId="14" borderId="0" xfId="0" applyFont="1" applyFill="1" applyAlignment="1">
      <alignment vertical="top"/>
    </xf>
    <xf numFmtId="9" fontId="0" fillId="0" borderId="0" xfId="3" applyFont="1" applyFill="1"/>
    <xf numFmtId="165" fontId="0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0" fontId="1" fillId="0" borderId="0" xfId="0" quotePrefix="1" applyFont="1" applyFill="1" applyAlignment="1">
      <alignment horizontal="left"/>
    </xf>
    <xf numFmtId="0" fontId="1" fillId="13" borderId="0" xfId="0" applyFont="1" applyFill="1"/>
    <xf numFmtId="0" fontId="10" fillId="0" borderId="0" xfId="0" applyFont="1" applyFill="1"/>
    <xf numFmtId="0" fontId="3" fillId="0" borderId="0" xfId="2" applyAlignment="1" applyProtection="1"/>
    <xf numFmtId="165" fontId="7" fillId="0" borderId="3" xfId="1" applyNumberFormat="1" applyFont="1" applyFill="1" applyBorder="1" applyAlignment="1"/>
    <xf numFmtId="165" fontId="7" fillId="0" borderId="4" xfId="1" applyNumberFormat="1" applyFont="1" applyFill="1" applyBorder="1" applyAlignment="1"/>
    <xf numFmtId="1" fontId="2" fillId="0" borderId="0" xfId="0" applyNumberFormat="1" applyFont="1" applyFill="1"/>
    <xf numFmtId="164" fontId="1" fillId="4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2" xfId="0" applyFill="1" applyBorder="1"/>
    <xf numFmtId="165" fontId="1" fillId="0" borderId="9" xfId="1" applyNumberFormat="1" applyFont="1" applyFill="1" applyBorder="1"/>
    <xf numFmtId="165" fontId="1" fillId="0" borderId="12" xfId="1" applyNumberFormat="1" applyFont="1" applyFill="1" applyBorder="1"/>
    <xf numFmtId="0" fontId="13" fillId="3" borderId="0" xfId="2" applyFont="1" applyFill="1" applyAlignment="1" applyProtection="1"/>
    <xf numFmtId="0" fontId="14" fillId="0" borderId="0" xfId="0" applyFont="1" applyFill="1"/>
    <xf numFmtId="0" fontId="14" fillId="3" borderId="0" xfId="0" applyFont="1" applyFill="1"/>
    <xf numFmtId="0" fontId="3" fillId="0" borderId="0" xfId="2" applyBorder="1" applyAlignment="1" applyProtection="1"/>
    <xf numFmtId="164" fontId="1" fillId="3" borderId="0" xfId="0" applyNumberFormat="1" applyFont="1" applyFill="1" applyBorder="1" applyAlignment="1">
      <alignment horizontal="center"/>
    </xf>
    <xf numFmtId="165" fontId="1" fillId="3" borderId="0" xfId="1" applyNumberFormat="1" applyFont="1" applyFill="1" applyBorder="1" applyAlignment="1">
      <alignment horizontal="center"/>
    </xf>
    <xf numFmtId="0" fontId="1" fillId="3" borderId="0" xfId="9" applyFont="1" applyFill="1" applyBorder="1"/>
    <xf numFmtId="165" fontId="7" fillId="4" borderId="3" xfId="1" applyNumberFormat="1" applyFont="1" applyFill="1" applyBorder="1" applyAlignment="1"/>
    <xf numFmtId="165" fontId="7" fillId="4" borderId="4" xfId="1" applyNumberFormat="1" applyFont="1" applyFill="1" applyBorder="1" applyAlignment="1"/>
    <xf numFmtId="165" fontId="1" fillId="4" borderId="3" xfId="1" applyNumberFormat="1" applyFont="1" applyFill="1" applyBorder="1"/>
    <xf numFmtId="165" fontId="1" fillId="4" borderId="0" xfId="1" applyNumberFormat="1" applyFont="1" applyFill="1" applyBorder="1"/>
    <xf numFmtId="165" fontId="1" fillId="4" borderId="4" xfId="1" applyNumberFormat="1" applyFont="1" applyFill="1" applyBorder="1"/>
    <xf numFmtId="165" fontId="0" fillId="4" borderId="0" xfId="1" applyNumberFormat="1" applyFont="1" applyFill="1" applyBorder="1" applyAlignment="1">
      <alignment horizontal="right"/>
    </xf>
    <xf numFmtId="165" fontId="1" fillId="13" borderId="0" xfId="0" applyNumberFormat="1" applyFont="1" applyFill="1"/>
    <xf numFmtId="165" fontId="1" fillId="4" borderId="0" xfId="0" applyNumberFormat="1" applyFont="1" applyFill="1"/>
    <xf numFmtId="1" fontId="0" fillId="4" borderId="0" xfId="0" applyNumberFormat="1" applyFill="1" applyBorder="1"/>
    <xf numFmtId="0" fontId="1" fillId="4" borderId="0" xfId="0" applyFont="1" applyFill="1" applyBorder="1"/>
    <xf numFmtId="1" fontId="0" fillId="3" borderId="0" xfId="0" applyNumberFormat="1" applyFill="1" applyBorder="1"/>
    <xf numFmtId="0" fontId="1" fillId="11" borderId="0" xfId="0" applyFont="1" applyFill="1" applyBorder="1"/>
    <xf numFmtId="165" fontId="0" fillId="3" borderId="0" xfId="1" applyNumberFormat="1" applyFont="1" applyFill="1"/>
    <xf numFmtId="0" fontId="2" fillId="3" borderId="0" xfId="0" applyFont="1" applyFill="1" applyAlignment="1">
      <alignment horizontal="center"/>
    </xf>
    <xf numFmtId="0" fontId="3" fillId="3" borderId="13" xfId="2" applyFill="1" applyBorder="1" applyAlignment="1" applyProtection="1"/>
    <xf numFmtId="43" fontId="0" fillId="0" borderId="0" xfId="1" applyFont="1" applyFill="1"/>
    <xf numFmtId="0" fontId="16" fillId="0" borderId="14" xfId="0" applyFont="1" applyFill="1" applyBorder="1"/>
    <xf numFmtId="0" fontId="16" fillId="0" borderId="15" xfId="0" applyFont="1" applyFill="1" applyBorder="1"/>
    <xf numFmtId="0" fontId="16" fillId="0" borderId="1" xfId="0" applyFont="1" applyFill="1" applyBorder="1"/>
    <xf numFmtId="0" fontId="16" fillId="0" borderId="2" xfId="0" applyFont="1" applyFill="1" applyBorder="1"/>
    <xf numFmtId="0" fontId="16" fillId="0" borderId="3" xfId="0" applyFont="1" applyFill="1" applyBorder="1"/>
    <xf numFmtId="0" fontId="16" fillId="0" borderId="4" xfId="0" applyFont="1" applyFill="1" applyBorder="1"/>
    <xf numFmtId="0" fontId="16" fillId="0" borderId="5" xfId="0" applyFont="1" applyFill="1" applyBorder="1"/>
    <xf numFmtId="0" fontId="16" fillId="0" borderId="10" xfId="0" applyFont="1" applyFill="1" applyBorder="1"/>
    <xf numFmtId="165" fontId="0" fillId="3" borderId="0" xfId="1" applyNumberFormat="1" applyFont="1" applyFill="1" applyBorder="1" applyAlignment="1">
      <alignment horizontal="right"/>
    </xf>
    <xf numFmtId="165" fontId="7" fillId="3" borderId="3" xfId="1" applyNumberFormat="1" applyFont="1" applyFill="1" applyBorder="1" applyAlignment="1"/>
    <xf numFmtId="165" fontId="7" fillId="3" borderId="4" xfId="1" applyNumberFormat="1" applyFont="1" applyFill="1" applyBorder="1" applyAlignment="1"/>
    <xf numFmtId="165" fontId="1" fillId="3" borderId="3" xfId="1" applyNumberFormat="1" applyFont="1" applyFill="1" applyBorder="1"/>
    <xf numFmtId="165" fontId="1" fillId="3" borderId="0" xfId="1" applyNumberFormat="1" applyFont="1" applyFill="1" applyBorder="1"/>
    <xf numFmtId="165" fontId="1" fillId="3" borderId="4" xfId="1" applyNumberFormat="1" applyFont="1" applyFill="1" applyBorder="1"/>
    <xf numFmtId="9" fontId="1" fillId="0" borderId="0" xfId="8" applyFont="1" applyFill="1" applyAlignment="1">
      <alignment horizontal="center"/>
    </xf>
    <xf numFmtId="9" fontId="3" fillId="0" borderId="0" xfId="8" applyFont="1" applyFill="1" applyAlignment="1" applyProtection="1"/>
    <xf numFmtId="0" fontId="0" fillId="9" borderId="0" xfId="0" applyFill="1" applyBorder="1"/>
    <xf numFmtId="9" fontId="1" fillId="3" borderId="0" xfId="8" applyFont="1" applyFill="1" applyAlignment="1">
      <alignment horizontal="center"/>
    </xf>
    <xf numFmtId="9" fontId="0" fillId="3" borderId="0" xfId="8" applyFont="1" applyFill="1"/>
    <xf numFmtId="9" fontId="1" fillId="3" borderId="0" xfId="8" applyFont="1" applyFill="1" applyAlignment="1"/>
    <xf numFmtId="9" fontId="1" fillId="3" borderId="0" xfId="8" applyFont="1" applyFill="1" applyAlignment="1">
      <alignment horizontal="left"/>
    </xf>
    <xf numFmtId="9" fontId="1" fillId="8" borderId="0" xfId="8" applyFont="1" applyFill="1" applyBorder="1"/>
    <xf numFmtId="9" fontId="0" fillId="0" borderId="0" xfId="8" applyFont="1" applyFill="1"/>
    <xf numFmtId="9" fontId="1" fillId="0" borderId="0" xfId="8" applyFont="1" applyFill="1" applyAlignment="1"/>
    <xf numFmtId="9" fontId="1" fillId="0" borderId="0" xfId="8" applyFont="1" applyFill="1" applyAlignment="1">
      <alignment horizontal="left"/>
    </xf>
    <xf numFmtId="9" fontId="0" fillId="0" borderId="0" xfId="8" applyFont="1" applyFill="1" applyBorder="1" applyAlignment="1">
      <alignment horizontal="right"/>
    </xf>
    <xf numFmtId="9" fontId="1" fillId="3" borderId="0" xfId="8" quotePrefix="1" applyFont="1" applyFill="1" applyAlignment="1">
      <alignment horizontal="left"/>
    </xf>
    <xf numFmtId="9" fontId="1" fillId="0" borderId="0" xfId="8" applyFont="1" applyFill="1"/>
    <xf numFmtId="9" fontId="0" fillId="4" borderId="0" xfId="8" applyFont="1" applyFill="1"/>
    <xf numFmtId="0" fontId="1" fillId="5" borderId="0" xfId="0" applyFont="1" applyFill="1" applyBorder="1"/>
    <xf numFmtId="0" fontId="1" fillId="12" borderId="0" xfId="0" applyFont="1" applyFill="1" applyBorder="1"/>
    <xf numFmtId="0" fontId="1" fillId="10" borderId="0" xfId="0" applyFont="1" applyFill="1" applyBorder="1"/>
    <xf numFmtId="0" fontId="1" fillId="7" borderId="0" xfId="0" applyFont="1" applyFill="1" applyBorder="1"/>
    <xf numFmtId="0" fontId="1" fillId="3" borderId="0" xfId="0" quotePrefix="1" applyFont="1" applyFill="1"/>
    <xf numFmtId="0" fontId="1" fillId="9" borderId="0" xfId="0" applyFont="1" applyFill="1" applyBorder="1"/>
    <xf numFmtId="1" fontId="0" fillId="0" borderId="0" xfId="0" applyNumberFormat="1" applyFill="1" applyBorder="1"/>
    <xf numFmtId="0" fontId="1" fillId="3" borderId="0" xfId="9" applyFill="1" applyBorder="1"/>
    <xf numFmtId="0" fontId="4" fillId="3" borderId="0" xfId="9" applyFont="1" applyFill="1"/>
    <xf numFmtId="0" fontId="1" fillId="8" borderId="0" xfId="0" applyFont="1" applyFill="1" applyBorder="1"/>
    <xf numFmtId="165" fontId="4" fillId="3" borderId="0" xfId="1" applyNumberFormat="1" applyFont="1" applyFill="1" applyAlignment="1">
      <alignment horizontal="left"/>
    </xf>
    <xf numFmtId="0" fontId="4" fillId="0" borderId="0" xfId="9" applyFont="1"/>
    <xf numFmtId="0" fontId="1" fillId="0" borderId="0" xfId="9" applyFill="1" applyBorder="1"/>
    <xf numFmtId="1" fontId="1" fillId="0" borderId="0" xfId="0" applyNumberFormat="1" applyFont="1" applyFill="1" applyBorder="1"/>
    <xf numFmtId="0" fontId="0" fillId="3" borderId="0" xfId="0" quotePrefix="1" applyFill="1" applyBorder="1"/>
    <xf numFmtId="0" fontId="1" fillId="11" borderId="0" xfId="0" applyFont="1" applyFill="1"/>
    <xf numFmtId="165" fontId="16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19" fillId="0" borderId="0" xfId="0" applyFont="1"/>
  </cellXfs>
  <cellStyles count="10">
    <cellStyle name="Comma" xfId="1" builtinId="3"/>
    <cellStyle name="Hyperlink" xfId="2" builtinId="8"/>
    <cellStyle name="Hyperlink 2" xfId="6"/>
    <cellStyle name="Normal" xfId="0" builtinId="0"/>
    <cellStyle name="Normal 2" xfId="4"/>
    <cellStyle name="Normal 2 2" xfId="7"/>
    <cellStyle name="Normal 2 3" xfId="9"/>
    <cellStyle name="Normal 3" xfId="5"/>
    <cellStyle name="Percent" xfId="3" builtinId="5"/>
    <cellStyle name="Percent 2" xfId="8"/>
  </cellStyles>
  <dxfs count="0"/>
  <tableStyles count="0" defaultTableStyle="TableStyleMedium9" defaultPivotStyle="PivotStyleLight16"/>
  <colors>
    <mruColors>
      <color rgb="FFFF00FF"/>
      <color rgb="FF3333FF"/>
      <color rgb="FF66FF33"/>
      <color rgb="FFFFE07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ACFP NPA membership_1" connectionId="2" autoFormatId="16" applyNumberFormats="0" applyBorderFormats="0" applyFontFormats="1" applyPatternFormats="1" applyAlignmentFormats="0" applyWidthHeightFormats="0">
  <queryTableRefresh nextId="54">
    <queryTableFields count="15">
      <queryTableField id="1" name="First_Name"/>
      <queryTableField id="2" name="Last_Name"/>
      <queryTableField id="3" name="Office"/>
      <queryTableField id="4" name="Address"/>
      <queryTableField id="5" name="City"/>
      <queryTableField id="6" name="State"/>
      <queryTableField id="7" name="Zip Code"/>
      <queryTableField id="8" name="Telephone"/>
      <queryTableField id="19" dataBound="0" fillFormulas="1"/>
      <queryTableField id="9" name="E-Mail_Address"/>
      <queryTableField id="24" dataBound="0" fillFormulas="1"/>
      <queryTableField id="10" name="Dues Paid 2005"/>
      <queryTableField id="11" name="Dues Paid 2006"/>
      <queryTableField id="12" name="Membership_Type"/>
      <queryTableField id="13" name="Member_#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beam@doe.k12.de.us" TargetMode="External"/><Relationship Id="rId21" Type="http://schemas.openxmlformats.org/officeDocument/2006/relationships/hyperlink" Target="mailto:mhaney@doe.state.in.us" TargetMode="External"/><Relationship Id="rId42" Type="http://schemas.openxmlformats.org/officeDocument/2006/relationships/hyperlink" Target="mailto:cesar.uriarte@state.nm.us" TargetMode="External"/><Relationship Id="rId63" Type="http://schemas.openxmlformats.org/officeDocument/2006/relationships/hyperlink" Target="mailto:jmelcher@ksde.org" TargetMode="External"/><Relationship Id="rId84" Type="http://schemas.openxmlformats.org/officeDocument/2006/relationships/hyperlink" Target="mailto:myurczyk@doe.state.in.us" TargetMode="External"/><Relationship Id="rId138" Type="http://schemas.openxmlformats.org/officeDocument/2006/relationships/hyperlink" Target="mailto:cari.muggenburg@dpi.wi.gov" TargetMode="External"/><Relationship Id="rId159" Type="http://schemas.openxmlformats.org/officeDocument/2006/relationships/hyperlink" Target="mailto:galardid@michigan.gov" TargetMode="External"/><Relationship Id="rId170" Type="http://schemas.openxmlformats.org/officeDocument/2006/relationships/hyperlink" Target="mailto:joan.orender@nebraska.gov" TargetMode="External"/><Relationship Id="rId191" Type="http://schemas.openxmlformats.org/officeDocument/2006/relationships/hyperlink" Target="mailto:ecooper@access.k12.wv.us" TargetMode="External"/><Relationship Id="rId205" Type="http://schemas.openxmlformats.org/officeDocument/2006/relationships/hyperlink" Target="mailto:dustin.melton@state.or.us" TargetMode="External"/><Relationship Id="rId107" Type="http://schemas.openxmlformats.org/officeDocument/2006/relationships/hyperlink" Target="mailto:dbarton@doe.nv.gov" TargetMode="External"/><Relationship Id="rId11" Type="http://schemas.openxmlformats.org/officeDocument/2006/relationships/hyperlink" Target="mailto:megan.dobesh@dpi.wi.gov" TargetMode="External"/><Relationship Id="rId32" Type="http://schemas.openxmlformats.org/officeDocument/2006/relationships/hyperlink" Target="mailto:loren.miller@state.nm.us" TargetMode="External"/><Relationship Id="rId53" Type="http://schemas.openxmlformats.org/officeDocument/2006/relationships/hyperlink" Target="mailto:Susan.Friese@dhss.mo.gov" TargetMode="External"/><Relationship Id="rId74" Type="http://schemas.openxmlformats.org/officeDocument/2006/relationships/hyperlink" Target="mailto:sharon.carter-street@la.gov" TargetMode="External"/><Relationship Id="rId128" Type="http://schemas.openxmlformats.org/officeDocument/2006/relationships/hyperlink" Target="mailto:jtodd@doe.state.in.us" TargetMode="External"/><Relationship Id="rId149" Type="http://schemas.openxmlformats.org/officeDocument/2006/relationships/hyperlink" Target="mailto:marie.tucker@k12.wa.us" TargetMode="External"/><Relationship Id="rId5" Type="http://schemas.openxmlformats.org/officeDocument/2006/relationships/hyperlink" Target="mailto:ben.durand@state.mn.us" TargetMode="External"/><Relationship Id="rId95" Type="http://schemas.openxmlformats.org/officeDocument/2006/relationships/hyperlink" Target="mailto:mclayborne@mde.k12.ms.us" TargetMode="External"/><Relationship Id="rId160" Type="http://schemas.openxmlformats.org/officeDocument/2006/relationships/hyperlink" Target="mailto:harmons7@michigan.gov" TargetMode="External"/><Relationship Id="rId181" Type="http://schemas.openxmlformats.org/officeDocument/2006/relationships/hyperlink" Target="mailto:Cynthia.Carrera@TexasAgriculture.gov" TargetMode="External"/><Relationship Id="rId216" Type="http://schemas.openxmlformats.org/officeDocument/2006/relationships/hyperlink" Target="mailto:tami.drake@doe.nh.gov" TargetMode="External"/><Relationship Id="rId211" Type="http://schemas.openxmlformats.org/officeDocument/2006/relationships/hyperlink" Target="mailto:jyost@access.k12.wv.us" TargetMode="External"/><Relationship Id="rId22" Type="http://schemas.openxmlformats.org/officeDocument/2006/relationships/hyperlink" Target="mailto:joyce.dougherty@state.or.us" TargetMode="External"/><Relationship Id="rId27" Type="http://schemas.openxmlformats.org/officeDocument/2006/relationships/hyperlink" Target="mailto:chris.bosak@state.or.us" TargetMode="External"/><Relationship Id="rId43" Type="http://schemas.openxmlformats.org/officeDocument/2006/relationships/hyperlink" Target="mailto:charlene.russell-tucker@ct.gov" TargetMode="External"/><Relationship Id="rId48" Type="http://schemas.openxmlformats.org/officeDocument/2006/relationships/hyperlink" Target="mailto:norma.birckhead@dc.gov" TargetMode="External"/><Relationship Id="rId64" Type="http://schemas.openxmlformats.org/officeDocument/2006/relationships/hyperlink" Target="mailto:lhodgson@ksde.org" TargetMode="External"/><Relationship Id="rId69" Type="http://schemas.openxmlformats.org/officeDocument/2006/relationships/hyperlink" Target="mailto:Jaime.Rice@education.ky.gov" TargetMode="External"/><Relationship Id="rId113" Type="http://schemas.openxmlformats.org/officeDocument/2006/relationships/hyperlink" Target="mailto:kknapp@cde.ca.gov" TargetMode="External"/><Relationship Id="rId118" Type="http://schemas.openxmlformats.org/officeDocument/2006/relationships/hyperlink" Target="mailto:Lpennings@cde.ca.gov" TargetMode="External"/><Relationship Id="rId134" Type="http://schemas.openxmlformats.org/officeDocument/2006/relationships/hyperlink" Target="mailto:deborah.taylor@dc.gov" TargetMode="External"/><Relationship Id="rId139" Type="http://schemas.openxmlformats.org/officeDocument/2006/relationships/hyperlink" Target="mailto:Carrie.Wright@ag.state.nj.us" TargetMode="External"/><Relationship Id="rId80" Type="http://schemas.openxmlformats.org/officeDocument/2006/relationships/hyperlink" Target="mailto:amcdonald@doe.mass.edu" TargetMode="External"/><Relationship Id="rId85" Type="http://schemas.openxmlformats.org/officeDocument/2006/relationships/hyperlink" Target="mailto:kjt03@health.state.ny.us" TargetMode="External"/><Relationship Id="rId150" Type="http://schemas.openxmlformats.org/officeDocument/2006/relationships/hyperlink" Target="mailto:Trena.bronson@arkansas.gov" TargetMode="External"/><Relationship Id="rId155" Type="http://schemas.openxmlformats.org/officeDocument/2006/relationships/hyperlink" Target="mailto:brenda.bly@state.mn.us" TargetMode="External"/><Relationship Id="rId171" Type="http://schemas.openxmlformats.org/officeDocument/2006/relationships/hyperlink" Target="mailto:coberholse@state.pa.us" TargetMode="External"/><Relationship Id="rId176" Type="http://schemas.openxmlformats.org/officeDocument/2006/relationships/hyperlink" Target="mailto:Steve.Stoeltje@TexasAgriculture.gov" TargetMode="External"/><Relationship Id="rId192" Type="http://schemas.openxmlformats.org/officeDocument/2006/relationships/hyperlink" Target="mailto:Thomas.saunders@education.ohio.gov" TargetMode="External"/><Relationship Id="rId197" Type="http://schemas.openxmlformats.org/officeDocument/2006/relationships/hyperlink" Target="mailto:dfloyd@ksde.org" TargetMode="External"/><Relationship Id="rId206" Type="http://schemas.openxmlformats.org/officeDocument/2006/relationships/hyperlink" Target="mailto:cherzog@doe.in.gov" TargetMode="External"/><Relationship Id="rId201" Type="http://schemas.openxmlformats.org/officeDocument/2006/relationships/hyperlink" Target="mailto:ynke.dekoe@state.co.us" TargetMode="External"/><Relationship Id="rId222" Type="http://schemas.openxmlformats.org/officeDocument/2006/relationships/printerSettings" Target="../printerSettings/printerSettings1.bin"/><Relationship Id="rId12" Type="http://schemas.openxmlformats.org/officeDocument/2006/relationships/hyperlink" Target="mailto:ppaden@ksde.org" TargetMode="External"/><Relationship Id="rId17" Type="http://schemas.openxmlformats.org/officeDocument/2006/relationships/hyperlink" Target="mailto:marissa.hamm@decal.ga.gov" TargetMode="External"/><Relationship Id="rId33" Type="http://schemas.openxmlformats.org/officeDocument/2006/relationships/hyperlink" Target="mailto:cesar.uriarte@state.nm.us" TargetMode="External"/><Relationship Id="rId38" Type="http://schemas.openxmlformats.org/officeDocument/2006/relationships/hyperlink" Target="mailto:brenda_crosby@doh.state.fl.us" TargetMode="External"/><Relationship Id="rId59" Type="http://schemas.openxmlformats.org/officeDocument/2006/relationships/hyperlink" Target="mailto:mldavis@doe.state.in.us" TargetMode="External"/><Relationship Id="rId103" Type="http://schemas.openxmlformats.org/officeDocument/2006/relationships/hyperlink" Target="mailto:Tonya.Peach@education.ky.gov" TargetMode="External"/><Relationship Id="rId108" Type="http://schemas.openxmlformats.org/officeDocument/2006/relationships/hyperlink" Target="mailto:skaur@cde.ca.gov" TargetMode="External"/><Relationship Id="rId124" Type="http://schemas.openxmlformats.org/officeDocument/2006/relationships/hyperlink" Target="mailto:rharper@isbe.net" TargetMode="External"/><Relationship Id="rId129" Type="http://schemas.openxmlformats.org/officeDocument/2006/relationships/hyperlink" Target="mailto:jan.hickey@illinois.gov" TargetMode="External"/><Relationship Id="rId54" Type="http://schemas.openxmlformats.org/officeDocument/2006/relationships/hyperlink" Target="mailto:cindy.dennis@arkansas.gov" TargetMode="External"/><Relationship Id="rId70" Type="http://schemas.openxmlformats.org/officeDocument/2006/relationships/hyperlink" Target="mailto:jill.schneeberg@dpi.state.wi.us" TargetMode="External"/><Relationship Id="rId75" Type="http://schemas.openxmlformats.org/officeDocument/2006/relationships/hyperlink" Target="mailto:Cyndi.willmarth@education.ky.gov" TargetMode="External"/><Relationship Id="rId91" Type="http://schemas.openxmlformats.org/officeDocument/2006/relationships/hyperlink" Target="mailto:moryah.becker@dpi.state.wi.us" TargetMode="External"/><Relationship Id="rId96" Type="http://schemas.openxmlformats.org/officeDocument/2006/relationships/hyperlink" Target="mailto:scottclements@mde.k12.ms.us" TargetMode="External"/><Relationship Id="rId140" Type="http://schemas.openxmlformats.org/officeDocument/2006/relationships/hyperlink" Target="mailto:Tracii.Powell@ag.state.nj.us" TargetMode="External"/><Relationship Id="rId145" Type="http://schemas.openxmlformats.org/officeDocument/2006/relationships/hyperlink" Target="mailto:mary.abney-young@dss.sc.gov" TargetMode="External"/><Relationship Id="rId161" Type="http://schemas.openxmlformats.org/officeDocument/2006/relationships/hyperlink" Target="mailto:lonsberrym@michigan.gov" TargetMode="External"/><Relationship Id="rId166" Type="http://schemas.openxmlformats.org/officeDocument/2006/relationships/hyperlink" Target="mailto:ira.sudman@decal.ga.gov" TargetMode="External"/><Relationship Id="rId182" Type="http://schemas.openxmlformats.org/officeDocument/2006/relationships/hyperlink" Target="mailto:Crystal.Lloyd@TexasAgriculture.gov" TargetMode="External"/><Relationship Id="rId187" Type="http://schemas.openxmlformats.org/officeDocument/2006/relationships/hyperlink" Target="mailto:motalvorf@%20de.pr.gov" TargetMode="External"/><Relationship Id="rId217" Type="http://schemas.openxmlformats.org/officeDocument/2006/relationships/hyperlink" Target="mailto:kathryn.hodges@doe.nh.gov" TargetMode="External"/><Relationship Id="rId1" Type="http://schemas.openxmlformats.org/officeDocument/2006/relationships/hyperlink" Target="mailto:penny.murphy@state.mn.us" TargetMode="External"/><Relationship Id="rId6" Type="http://schemas.openxmlformats.org/officeDocument/2006/relationships/hyperlink" Target="mailto:nancy.brady@state.mn.us" TargetMode="External"/><Relationship Id="rId212" Type="http://schemas.openxmlformats.org/officeDocument/2006/relationships/hyperlink" Target="mailto:acrago@access.k12.wv.us" TargetMode="External"/><Relationship Id="rId23" Type="http://schemas.openxmlformats.org/officeDocument/2006/relationships/hyperlink" Target="mailto:Sue_Uyehara@notes.k12.hi.us" TargetMode="External"/><Relationship Id="rId28" Type="http://schemas.openxmlformats.org/officeDocument/2006/relationships/hyperlink" Target="mailto:shayne_kitano@notes.k12.hi.us" TargetMode="External"/><Relationship Id="rId49" Type="http://schemas.openxmlformats.org/officeDocument/2006/relationships/hyperlink" Target="mailto:suzanne.henley@dc.gov" TargetMode="External"/><Relationship Id="rId114" Type="http://schemas.openxmlformats.org/officeDocument/2006/relationships/hyperlink" Target="mailto:lhaynes@cde.ca.gov" TargetMode="External"/><Relationship Id="rId119" Type="http://schemas.openxmlformats.org/officeDocument/2006/relationships/hyperlink" Target="mailto:andrew.paul@ct.gov" TargetMode="External"/><Relationship Id="rId44" Type="http://schemas.openxmlformats.org/officeDocument/2006/relationships/hyperlink" Target="mailto:susan.bohuslaw@ct.gov" TargetMode="External"/><Relationship Id="rId60" Type="http://schemas.openxmlformats.org/officeDocument/2006/relationships/hyperlink" Target="mailto:kedwards@doe.in.gov" TargetMode="External"/><Relationship Id="rId65" Type="http://schemas.openxmlformats.org/officeDocument/2006/relationships/hyperlink" Target="mailto:tadolfson@esd101.net" TargetMode="External"/><Relationship Id="rId81" Type="http://schemas.openxmlformats.org/officeDocument/2006/relationships/hyperlink" Target="mailto:lisa.calderone@dpi.wi.gov" TargetMode="External"/><Relationship Id="rId86" Type="http://schemas.openxmlformats.org/officeDocument/2006/relationships/hyperlink" Target="mailto:kblower@access.k12.wv.us" TargetMode="External"/><Relationship Id="rId130" Type="http://schemas.openxmlformats.org/officeDocument/2006/relationships/hyperlink" Target="mailto:Betty.Sallee@education.ky.gov" TargetMode="External"/><Relationship Id="rId135" Type="http://schemas.openxmlformats.org/officeDocument/2006/relationships/hyperlink" Target="mailto:sandra.schlicker@dc.gov" TargetMode="External"/><Relationship Id="rId151" Type="http://schemas.openxmlformats.org/officeDocument/2006/relationships/hyperlink" Target="mailto:William.Lackey@arkansas.gov" TargetMode="External"/><Relationship Id="rId156" Type="http://schemas.openxmlformats.org/officeDocument/2006/relationships/hyperlink" Target="mailto:baldryw@michigan.gov" TargetMode="External"/><Relationship Id="rId177" Type="http://schemas.openxmlformats.org/officeDocument/2006/relationships/hyperlink" Target="mailto:Edgar.Curtis@TexasAgriculture.gov" TargetMode="External"/><Relationship Id="rId198" Type="http://schemas.openxmlformats.org/officeDocument/2006/relationships/hyperlink" Target="mailto:holbens1@michigan.gov" TargetMode="External"/><Relationship Id="rId172" Type="http://schemas.openxmlformats.org/officeDocument/2006/relationships/hyperlink" Target="mailto:marjuya.lartey@usm.edu" TargetMode="External"/><Relationship Id="rId193" Type="http://schemas.openxmlformats.org/officeDocument/2006/relationships/hyperlink" Target="mailto:Rose.Westerman@TexasAgriculture.gov" TargetMode="External"/><Relationship Id="rId202" Type="http://schemas.openxmlformats.org/officeDocument/2006/relationships/hyperlink" Target="mailto:brooke.trainum@state.co.us" TargetMode="External"/><Relationship Id="rId207" Type="http://schemas.openxmlformats.org/officeDocument/2006/relationships/hyperlink" Target="mailto:dcunningham@doe.nv.gov" TargetMode="External"/><Relationship Id="rId223" Type="http://schemas.openxmlformats.org/officeDocument/2006/relationships/vmlDrawing" Target="../drawings/vmlDrawing1.vml"/><Relationship Id="rId13" Type="http://schemas.openxmlformats.org/officeDocument/2006/relationships/hyperlink" Target="mailto:jrathbun@ksde.org" TargetMode="External"/><Relationship Id="rId18" Type="http://schemas.openxmlformats.org/officeDocument/2006/relationships/hyperlink" Target="mailto:meggan.hemas-reese@decal.ga.gov" TargetMode="External"/><Relationship Id="rId39" Type="http://schemas.openxmlformats.org/officeDocument/2006/relationships/hyperlink" Target="mailto:louis.brienza@decal.ga.gov" TargetMode="External"/><Relationship Id="rId109" Type="http://schemas.openxmlformats.org/officeDocument/2006/relationships/hyperlink" Target="mailto:jhill@cde.ca.gov" TargetMode="External"/><Relationship Id="rId34" Type="http://schemas.openxmlformats.org/officeDocument/2006/relationships/hyperlink" Target="mailto:ellen_farrell@doh.state.fl.us" TargetMode="External"/><Relationship Id="rId50" Type="http://schemas.openxmlformats.org/officeDocument/2006/relationships/hyperlink" Target="mailto:audrey.christensen@state.co.us" TargetMode="External"/><Relationship Id="rId55" Type="http://schemas.openxmlformats.org/officeDocument/2006/relationships/hyperlink" Target="mailto:Ken.Thompson@dhss.mo.gov" TargetMode="External"/><Relationship Id="rId76" Type="http://schemas.openxmlformats.org/officeDocument/2006/relationships/hyperlink" Target="mailto:karen.Schexneider@la.gov" TargetMode="External"/><Relationship Id="rId97" Type="http://schemas.openxmlformats.org/officeDocument/2006/relationships/hyperlink" Target="mailto:Kenny.Barnes@azed.gov" TargetMode="External"/><Relationship Id="rId104" Type="http://schemas.openxmlformats.org/officeDocument/2006/relationships/hyperlink" Target="mailto:cchase@cde.ca.gov" TargetMode="External"/><Relationship Id="rId120" Type="http://schemas.openxmlformats.org/officeDocument/2006/relationships/hyperlink" Target="mailto:Lynne.Torpy@state.co.us" TargetMode="External"/><Relationship Id="rId125" Type="http://schemas.openxmlformats.org/officeDocument/2006/relationships/hyperlink" Target="mailto:dheld@isbe.net" TargetMode="External"/><Relationship Id="rId141" Type="http://schemas.openxmlformats.org/officeDocument/2006/relationships/hyperlink" Target="mailto:kathy.seawell@dhhs.nc.gov" TargetMode="External"/><Relationship Id="rId146" Type="http://schemas.openxmlformats.org/officeDocument/2006/relationships/hyperlink" Target="mailto:elisabeth.sweeting@dc.gov" TargetMode="External"/><Relationship Id="rId167" Type="http://schemas.openxmlformats.org/officeDocument/2006/relationships/hyperlink" Target="mailto:monica.griffin@decal.ga.gov" TargetMode="External"/><Relationship Id="rId188" Type="http://schemas.openxmlformats.org/officeDocument/2006/relationships/hyperlink" Target="mailto:Michael.Russett@TexasAgriculture.gov" TargetMode="External"/><Relationship Id="rId7" Type="http://schemas.openxmlformats.org/officeDocument/2006/relationships/hyperlink" Target="mailto:annmarie.martin@alaska.gov" TargetMode="External"/><Relationship Id="rId71" Type="http://schemas.openxmlformats.org/officeDocument/2006/relationships/hyperlink" Target="mailto:kalleen.russell@schools.utah.gov" TargetMode="External"/><Relationship Id="rId92" Type="http://schemas.openxmlformats.org/officeDocument/2006/relationships/hyperlink" Target="mailto:jmzaske@sde.idaho.gov" TargetMode="External"/><Relationship Id="rId162" Type="http://schemas.openxmlformats.org/officeDocument/2006/relationships/hyperlink" Target="mailto:mossm1@michigan.gov" TargetMode="External"/><Relationship Id="rId183" Type="http://schemas.openxmlformats.org/officeDocument/2006/relationships/hyperlink" Target="mailto:Lindsay.Rodgers@TexasAgriculture.gov" TargetMode="External"/><Relationship Id="rId213" Type="http://schemas.openxmlformats.org/officeDocument/2006/relationships/hyperlink" Target="mailto:apense@access.k12.wv.us" TargetMode="External"/><Relationship Id="rId218" Type="http://schemas.openxmlformats.org/officeDocument/2006/relationships/hyperlink" Target="mailto:carole.dennis@doe.nh.gov" TargetMode="External"/><Relationship Id="rId2" Type="http://schemas.openxmlformats.org/officeDocument/2006/relationships/hyperlink" Target="mailto:julie.wadsworth@state.mn.us" TargetMode="External"/><Relationship Id="rId29" Type="http://schemas.openxmlformats.org/officeDocument/2006/relationships/hyperlink" Target="mailto:Dana.Troxel@dhss.mo.gov" TargetMode="External"/><Relationship Id="rId24" Type="http://schemas.openxmlformats.org/officeDocument/2006/relationships/hyperlink" Target="mailto:vicky.boyce@state.or.us" TargetMode="External"/><Relationship Id="rId40" Type="http://schemas.openxmlformats.org/officeDocument/2006/relationships/hyperlink" Target="mailto:falita.flowers@decal.ga.gov" TargetMode="External"/><Relationship Id="rId45" Type="http://schemas.openxmlformats.org/officeDocument/2006/relationships/hyperlink" Target="mailto:susan.boyle@ct.gov" TargetMode="External"/><Relationship Id="rId66" Type="http://schemas.openxmlformats.org/officeDocument/2006/relationships/hyperlink" Target="mailto:Suzanne.Leggas@education.ky.gov" TargetMode="External"/><Relationship Id="rId87" Type="http://schemas.openxmlformats.org/officeDocument/2006/relationships/hyperlink" Target="mailto:djtodd@access.k12.wv.us" TargetMode="External"/><Relationship Id="rId110" Type="http://schemas.openxmlformats.org/officeDocument/2006/relationships/hyperlink" Target="mailto:patherto@cde.ca.gov" TargetMode="External"/><Relationship Id="rId115" Type="http://schemas.openxmlformats.org/officeDocument/2006/relationships/hyperlink" Target="mailto:dbowman@doe.k12.de.us" TargetMode="External"/><Relationship Id="rId131" Type="http://schemas.openxmlformats.org/officeDocument/2006/relationships/hyperlink" Target="mailto:Mendy.Covington@education.ky.gov" TargetMode="External"/><Relationship Id="rId136" Type="http://schemas.openxmlformats.org/officeDocument/2006/relationships/hyperlink" Target="mailto:Diana.taliaferro@education.ky.gov" TargetMode="External"/><Relationship Id="rId157" Type="http://schemas.openxmlformats.org/officeDocument/2006/relationships/hyperlink" Target="mailto:bilykk@michigan.gov" TargetMode="External"/><Relationship Id="rId178" Type="http://schemas.openxmlformats.org/officeDocument/2006/relationships/hyperlink" Target="mailto:Melissa.Dozier@TexasAgriculture.gov" TargetMode="External"/><Relationship Id="rId61" Type="http://schemas.openxmlformats.org/officeDocument/2006/relationships/hyperlink" Target="mailto:hstinson@doe.in.gov" TargetMode="External"/><Relationship Id="rId82" Type="http://schemas.openxmlformats.org/officeDocument/2006/relationships/hyperlink" Target="mailto:luann.shipley@schools.utah.gov" TargetMode="External"/><Relationship Id="rId152" Type="http://schemas.openxmlformats.org/officeDocument/2006/relationships/hyperlink" Target="mailto:sclements@mde.k12.ms.us" TargetMode="External"/><Relationship Id="rId173" Type="http://schemas.openxmlformats.org/officeDocument/2006/relationships/hyperlink" Target="mailto:dbl02@health.state.ny.us" TargetMode="External"/><Relationship Id="rId194" Type="http://schemas.openxmlformats.org/officeDocument/2006/relationships/hyperlink" Target="mailto:djacobs@state.pa.us" TargetMode="External"/><Relationship Id="rId199" Type="http://schemas.openxmlformats.org/officeDocument/2006/relationships/hyperlink" Target="mailto:schenkels2@michigan.gov" TargetMode="External"/><Relationship Id="rId203" Type="http://schemas.openxmlformats.org/officeDocument/2006/relationships/hyperlink" Target="mailto:kkennedy@access.k12.wv.us" TargetMode="External"/><Relationship Id="rId208" Type="http://schemas.openxmlformats.org/officeDocument/2006/relationships/hyperlink" Target="mailto:njones@access.k12.wv.us" TargetMode="External"/><Relationship Id="rId19" Type="http://schemas.openxmlformats.org/officeDocument/2006/relationships/hyperlink" Target="mailto:adele.roberts@k12.wa.us" TargetMode="External"/><Relationship Id="rId224" Type="http://schemas.openxmlformats.org/officeDocument/2006/relationships/queryTable" Target="../queryTables/queryTable1.xml"/><Relationship Id="rId14" Type="http://schemas.openxmlformats.org/officeDocument/2006/relationships/hyperlink" Target="mailto:jmelcher@ksde.org" TargetMode="External"/><Relationship Id="rId30" Type="http://schemas.openxmlformats.org/officeDocument/2006/relationships/hyperlink" Target="mailto:Tracy.Reese-Okosi@dhss.mo.gov" TargetMode="External"/><Relationship Id="rId35" Type="http://schemas.openxmlformats.org/officeDocument/2006/relationships/hyperlink" Target="mailto:eleanore_Fong-Severance@notes.k12.hi.us" TargetMode="External"/><Relationship Id="rId56" Type="http://schemas.openxmlformats.org/officeDocument/2006/relationships/hyperlink" Target="mailto:Ann.Mccormack@dhss.mo.gov" TargetMode="External"/><Relationship Id="rId77" Type="http://schemas.openxmlformats.org/officeDocument/2006/relationships/hyperlink" Target="mailto:renee.drake@dpi.state.wi.us" TargetMode="External"/><Relationship Id="rId100" Type="http://schemas.openxmlformats.org/officeDocument/2006/relationships/hyperlink" Target="mailto:Tracey.Nissen@azed.gov" TargetMode="External"/><Relationship Id="rId105" Type="http://schemas.openxmlformats.org/officeDocument/2006/relationships/hyperlink" Target="mailto:Rene.Poitra@education.ky.gov" TargetMode="External"/><Relationship Id="rId126" Type="http://schemas.openxmlformats.org/officeDocument/2006/relationships/hyperlink" Target="mailto:jfoster@isbe.net" TargetMode="External"/><Relationship Id="rId147" Type="http://schemas.openxmlformats.org/officeDocument/2006/relationships/hyperlink" Target="mailto:donna.parsons@k12.wa.us" TargetMode="External"/><Relationship Id="rId168" Type="http://schemas.openxmlformats.org/officeDocument/2006/relationships/hyperlink" Target="mailto:mari.reznik@decal.ga.gov" TargetMode="External"/><Relationship Id="rId8" Type="http://schemas.openxmlformats.org/officeDocument/2006/relationships/hyperlink" Target="mailto:suardinir@michigan.gov" TargetMode="External"/><Relationship Id="rId51" Type="http://schemas.openxmlformats.org/officeDocument/2006/relationships/hyperlink" Target="mailto:maggie@doe.state.in.us" TargetMode="External"/><Relationship Id="rId72" Type="http://schemas.openxmlformats.org/officeDocument/2006/relationships/hyperlink" Target="mailto:sherry.mcculloch@k12.wa.us" TargetMode="External"/><Relationship Id="rId93" Type="http://schemas.openxmlformats.org/officeDocument/2006/relationships/hyperlink" Target="mailto:crfillmore@sde.idaho.gov" TargetMode="External"/><Relationship Id="rId98" Type="http://schemas.openxmlformats.org/officeDocument/2006/relationships/hyperlink" Target="mailto:Melissa.Conner@azed.gov" TargetMode="External"/><Relationship Id="rId121" Type="http://schemas.openxmlformats.org/officeDocument/2006/relationships/hyperlink" Target="mailto:gilda.barsallo@state.co.us" TargetMode="External"/><Relationship Id="rId142" Type="http://schemas.openxmlformats.org/officeDocument/2006/relationships/hyperlink" Target="mailto:Suzanne.Callor@azed.gov" TargetMode="External"/><Relationship Id="rId163" Type="http://schemas.openxmlformats.org/officeDocument/2006/relationships/hyperlink" Target="mailto:smithb9@michigan.gov" TargetMode="External"/><Relationship Id="rId184" Type="http://schemas.openxmlformats.org/officeDocument/2006/relationships/hyperlink" Target="mailto:evandyke@ed.state.nh.us" TargetMode="External"/><Relationship Id="rId189" Type="http://schemas.openxmlformats.org/officeDocument/2006/relationships/hyperlink" Target="mailto:Kerry.Neely@TexasAgriculture.gov" TargetMode="External"/><Relationship Id="rId219" Type="http://schemas.openxmlformats.org/officeDocument/2006/relationships/hyperlink" Target="mailto:Tamera.Abad@dphe.state.co.us" TargetMode="External"/><Relationship Id="rId3" Type="http://schemas.openxmlformats.org/officeDocument/2006/relationships/hyperlink" Target="mailto:jeanette.johnson-reed@state.mn.us" TargetMode="External"/><Relationship Id="rId214" Type="http://schemas.openxmlformats.org/officeDocument/2006/relationships/hyperlink" Target="mailto:cheri.white@doe.nh.gov" TargetMode="External"/><Relationship Id="rId25" Type="http://schemas.openxmlformats.org/officeDocument/2006/relationships/hyperlink" Target="mailto:joseph.grosso@state.or.us" TargetMode="External"/><Relationship Id="rId46" Type="http://schemas.openxmlformats.org/officeDocument/2006/relationships/hyperlink" Target="mailto:benedict.onye@ct.gov" TargetMode="External"/><Relationship Id="rId67" Type="http://schemas.openxmlformats.org/officeDocument/2006/relationships/hyperlink" Target="mailto:Angela.Louis@la.gov" TargetMode="External"/><Relationship Id="rId116" Type="http://schemas.openxmlformats.org/officeDocument/2006/relationships/hyperlink" Target="mailto:ldickey@doe.k12.de.us" TargetMode="External"/><Relationship Id="rId137" Type="http://schemas.openxmlformats.org/officeDocument/2006/relationships/hyperlink" Target="mailto:lmh04@health.state.ny.us" TargetMode="External"/><Relationship Id="rId158" Type="http://schemas.openxmlformats.org/officeDocument/2006/relationships/hyperlink" Target="mailto:foxp1@michigan.gov" TargetMode="External"/><Relationship Id="rId20" Type="http://schemas.openxmlformats.org/officeDocument/2006/relationships/hyperlink" Target="mailto:Kimberly.Musiedlak@dpi.wi.gov" TargetMode="External"/><Relationship Id="rId41" Type="http://schemas.openxmlformats.org/officeDocument/2006/relationships/hyperlink" Target="mailto:celia.cordero@ct.gov" TargetMode="External"/><Relationship Id="rId62" Type="http://schemas.openxmlformats.org/officeDocument/2006/relationships/hyperlink" Target="mailto:jsutton@doe.state.in.us" TargetMode="External"/><Relationship Id="rId83" Type="http://schemas.openxmlformats.org/officeDocument/2006/relationships/hyperlink" Target="mailto:denise.hagan@education.ky.gov" TargetMode="External"/><Relationship Id="rId88" Type="http://schemas.openxmlformats.org/officeDocument/2006/relationships/hyperlink" Target="mailto:mbwood@access.k12.wv.us" TargetMode="External"/><Relationship Id="rId111" Type="http://schemas.openxmlformats.org/officeDocument/2006/relationships/hyperlink" Target="mailto:jhunt@cde.ca.gov" TargetMode="External"/><Relationship Id="rId132" Type="http://schemas.openxmlformats.org/officeDocument/2006/relationships/hyperlink" Target="mailto:Mary.Jett@education.ky.gov" TargetMode="External"/><Relationship Id="rId153" Type="http://schemas.openxmlformats.org/officeDocument/2006/relationships/hyperlink" Target="mailto:Gregory.Fitch@ngc.com" TargetMode="External"/><Relationship Id="rId174" Type="http://schemas.openxmlformats.org/officeDocument/2006/relationships/hyperlink" Target="mailto:jennifer.heidenreich@dpi.wi.gov" TargetMode="External"/><Relationship Id="rId179" Type="http://schemas.openxmlformats.org/officeDocument/2006/relationships/hyperlink" Target="mailto:Lisa.Hoyt@TexasAgriculture.gov" TargetMode="External"/><Relationship Id="rId195" Type="http://schemas.openxmlformats.org/officeDocument/2006/relationships/hyperlink" Target="mailto:Joanie.hildenbrand@sde.ok.gov" TargetMode="External"/><Relationship Id="rId209" Type="http://schemas.openxmlformats.org/officeDocument/2006/relationships/hyperlink" Target="mailto:bleigh@access.k12.wv.us" TargetMode="External"/><Relationship Id="rId190" Type="http://schemas.openxmlformats.org/officeDocument/2006/relationships/hyperlink" Target="mailto:Steve.Stoeltje@TexasAgriculture.gov" TargetMode="External"/><Relationship Id="rId204" Type="http://schemas.openxmlformats.org/officeDocument/2006/relationships/hyperlink" Target="mailto:tlegg@access.k12.wv.us" TargetMode="External"/><Relationship Id="rId220" Type="http://schemas.openxmlformats.org/officeDocument/2006/relationships/hyperlink" Target="mailto:x@state.co.us" TargetMode="External"/><Relationship Id="rId225" Type="http://schemas.openxmlformats.org/officeDocument/2006/relationships/comments" Target="../comments1.xml"/><Relationship Id="rId15" Type="http://schemas.openxmlformats.org/officeDocument/2006/relationships/hyperlink" Target="mailto:sonja.adams@decal.ga.gov" TargetMode="External"/><Relationship Id="rId36" Type="http://schemas.openxmlformats.org/officeDocument/2006/relationships/hyperlink" Target="mailto:Debra.birkman@dhss.mo.gov" TargetMode="External"/><Relationship Id="rId57" Type="http://schemas.openxmlformats.org/officeDocument/2006/relationships/hyperlink" Target="mailto:tabaca@isbe.net" TargetMode="External"/><Relationship Id="rId106" Type="http://schemas.openxmlformats.org/officeDocument/2006/relationships/hyperlink" Target="mailto:carolyn.wait@dc.gov" TargetMode="External"/><Relationship Id="rId127" Type="http://schemas.openxmlformats.org/officeDocument/2006/relationships/hyperlink" Target="mailto:phargis@isbe.net" TargetMode="External"/><Relationship Id="rId10" Type="http://schemas.openxmlformats.org/officeDocument/2006/relationships/hyperlink" Target="mailto:rita.jolly@arkansas.gov" TargetMode="External"/><Relationship Id="rId31" Type="http://schemas.openxmlformats.org/officeDocument/2006/relationships/hyperlink" Target="mailto:jholder@doe.k12.de.us" TargetMode="External"/><Relationship Id="rId52" Type="http://schemas.openxmlformats.org/officeDocument/2006/relationships/hyperlink" Target="mailto:kimberly.clay@arkansas.gov" TargetMode="External"/><Relationship Id="rId73" Type="http://schemas.openxmlformats.org/officeDocument/2006/relationships/hyperlink" Target="mailto:judy.larsen@k12.wa.us" TargetMode="External"/><Relationship Id="rId78" Type="http://schemas.openxmlformats.org/officeDocument/2006/relationships/hyperlink" Target="mailto:monica.owsichek@dpi.state.wi.us" TargetMode="External"/><Relationship Id="rId94" Type="http://schemas.openxmlformats.org/officeDocument/2006/relationships/hyperlink" Target="mailto:eherrera@sde.idaho.gov" TargetMode="External"/><Relationship Id="rId99" Type="http://schemas.openxmlformats.org/officeDocument/2006/relationships/hyperlink" Target="mailto:Michael.Flores@azed.gov" TargetMode="External"/><Relationship Id="rId101" Type="http://schemas.openxmlformats.org/officeDocument/2006/relationships/hyperlink" Target="mailto:Joseph.Steech@azed.gov" TargetMode="External"/><Relationship Id="rId122" Type="http://schemas.openxmlformats.org/officeDocument/2006/relationships/hyperlink" Target="mailto:mhaller@isbe.net" TargetMode="External"/><Relationship Id="rId143" Type="http://schemas.openxmlformats.org/officeDocument/2006/relationships/hyperlink" Target="mailto:jvarley@ncdoj.gov" TargetMode="External"/><Relationship Id="rId148" Type="http://schemas.openxmlformats.org/officeDocument/2006/relationships/hyperlink" Target="mailto:lisa.kiser@k12.wa.us" TargetMode="External"/><Relationship Id="rId164" Type="http://schemas.openxmlformats.org/officeDocument/2006/relationships/hyperlink" Target="mailto:wilsond23@michigan.gov" TargetMode="External"/><Relationship Id="rId169" Type="http://schemas.openxmlformats.org/officeDocument/2006/relationships/hyperlink" Target="mailto:Mary.Starboard@TexasAgriculture.gov" TargetMode="External"/><Relationship Id="rId185" Type="http://schemas.openxmlformats.org/officeDocument/2006/relationships/hyperlink" Target="mailto:Keith.J.Wilson@maine.gov" TargetMode="External"/><Relationship Id="rId4" Type="http://schemas.openxmlformats.org/officeDocument/2006/relationships/hyperlink" Target="mailto:debrah.firkus@state.mn.us" TargetMode="External"/><Relationship Id="rId9" Type="http://schemas.openxmlformats.org/officeDocument/2006/relationships/hyperlink" Target="mailto:carol.thomas@state.mn.us" TargetMode="External"/><Relationship Id="rId180" Type="http://schemas.openxmlformats.org/officeDocument/2006/relationships/hyperlink" Target="mailto:Christy.Denman@TexasAgriculture.gov" TargetMode="External"/><Relationship Id="rId210" Type="http://schemas.openxmlformats.org/officeDocument/2006/relationships/hyperlink" Target="mailto:tkingery@access.k12.wv.us" TargetMode="External"/><Relationship Id="rId215" Type="http://schemas.openxmlformats.org/officeDocument/2006/relationships/hyperlink" Target="mailto:judy.gosselin@doe.nh.gov" TargetMode="External"/><Relationship Id="rId26" Type="http://schemas.openxmlformats.org/officeDocument/2006/relationships/hyperlink" Target="mailto:barbara.cracknell@state.or.us" TargetMode="External"/><Relationship Id="rId47" Type="http://schemas.openxmlformats.org/officeDocument/2006/relationships/hyperlink" Target="mailto:paul.flinter@ct.gov" TargetMode="External"/><Relationship Id="rId68" Type="http://schemas.openxmlformats.org/officeDocument/2006/relationships/hyperlink" Target="mailto:jbarger@ksde.org" TargetMode="External"/><Relationship Id="rId89" Type="http://schemas.openxmlformats.org/officeDocument/2006/relationships/hyperlink" Target="mailto:gnelson@access.k12.wv.us" TargetMode="External"/><Relationship Id="rId112" Type="http://schemas.openxmlformats.org/officeDocument/2006/relationships/hyperlink" Target="mailto:jjendrejack@cde.ca.gov" TargetMode="External"/><Relationship Id="rId133" Type="http://schemas.openxmlformats.org/officeDocument/2006/relationships/hyperlink" Target="mailto:Renee_Kane@doh.state.fl.us" TargetMode="External"/><Relationship Id="rId154" Type="http://schemas.openxmlformats.org/officeDocument/2006/relationships/hyperlink" Target="mailto:pmcadoo@ksde.org" TargetMode="External"/><Relationship Id="rId175" Type="http://schemas.openxmlformats.org/officeDocument/2006/relationships/hyperlink" Target="mailto:dxb03@health.state.ny.us" TargetMode="External"/><Relationship Id="rId196" Type="http://schemas.openxmlformats.org/officeDocument/2006/relationships/hyperlink" Target="mailto:Barbara_simmons@sde.ok.gov" TargetMode="External"/><Relationship Id="rId200" Type="http://schemas.openxmlformats.org/officeDocument/2006/relationships/hyperlink" Target="mailto:brigitte.boyd@state.co.us" TargetMode="External"/><Relationship Id="rId16" Type="http://schemas.openxmlformats.org/officeDocument/2006/relationships/hyperlink" Target="mailto:anjulyn.davis@decal.ga.gov" TargetMode="External"/><Relationship Id="rId221" Type="http://schemas.openxmlformats.org/officeDocument/2006/relationships/hyperlink" Target="mailto:khuntley@sde.idaho.gov" TargetMode="External"/><Relationship Id="rId37" Type="http://schemas.openxmlformats.org/officeDocument/2006/relationships/hyperlink" Target="mailto:cheryl.resha@ct.gov" TargetMode="External"/><Relationship Id="rId58" Type="http://schemas.openxmlformats.org/officeDocument/2006/relationships/hyperlink" Target="mailto:pawillia@isbe.net" TargetMode="External"/><Relationship Id="rId79" Type="http://schemas.openxmlformats.org/officeDocument/2006/relationships/hyperlink" Target="mailto:molle.polzin@dpi.state.wi.us" TargetMode="External"/><Relationship Id="rId102" Type="http://schemas.openxmlformats.org/officeDocument/2006/relationships/hyperlink" Target="mailto:Mandy.Quintanar@azed.gov" TargetMode="External"/><Relationship Id="rId123" Type="http://schemas.openxmlformats.org/officeDocument/2006/relationships/hyperlink" Target="mailto:jacampbe@isbe.net" TargetMode="External"/><Relationship Id="rId144" Type="http://schemas.openxmlformats.org/officeDocument/2006/relationships/hyperlink" Target="mailto:Deanna.Tackett@education.ky.gov" TargetMode="External"/><Relationship Id="rId90" Type="http://schemas.openxmlformats.org/officeDocument/2006/relationships/hyperlink" Target="mailto:cmarkle@doe.state.in.us" TargetMode="External"/><Relationship Id="rId165" Type="http://schemas.openxmlformats.org/officeDocument/2006/relationships/hyperlink" Target="mailto:lynette.ludington@maine.gov" TargetMode="External"/><Relationship Id="rId186" Type="http://schemas.openxmlformats.org/officeDocument/2006/relationships/hyperlink" Target="mailto:suzanne.secorparker@io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I399"/>
  <sheetViews>
    <sheetView tabSelected="1" zoomScale="91" zoomScaleNormal="91" workbookViewId="0">
      <pane xSplit="5" ySplit="3" topLeftCell="F361" activePane="bottomRight" state="frozen"/>
      <selection activeCell="M362" sqref="A1:GO571"/>
      <selection pane="topRight" activeCell="M362" sqref="A1:GO571"/>
      <selection pane="bottomLeft" activeCell="M362" sqref="A1:GO571"/>
      <selection pane="bottomRight" activeCell="C361" sqref="C361"/>
    </sheetView>
  </sheetViews>
  <sheetFormatPr defaultRowHeight="12.75"/>
  <cols>
    <col min="1" max="1" width="9" style="1" customWidth="1"/>
    <col min="2" max="2" width="10.140625" style="1" bestFit="1" customWidth="1"/>
    <col min="3" max="3" width="10.140625" style="37" customWidth="1"/>
    <col min="4" max="4" width="10.7109375" style="1" customWidth="1"/>
    <col min="5" max="10" width="14.42578125" style="1" customWidth="1"/>
    <col min="11" max="11" width="14.7109375" style="1" customWidth="1"/>
    <col min="12" max="12" width="37.7109375" style="1" bestFit="1" customWidth="1"/>
    <col min="13" max="13" width="31.28515625" style="1" customWidth="1"/>
    <col min="14" max="14" width="7.7109375" style="1" customWidth="1"/>
    <col min="15" max="16" width="9.7109375" style="1" customWidth="1"/>
    <col min="17" max="17" width="13.28515625" style="1" customWidth="1"/>
    <col min="18" max="18" width="6.28515625" style="1" customWidth="1"/>
    <col min="19" max="19" width="7.140625" style="1" customWidth="1"/>
    <col min="20" max="24" width="9.140625" style="1" customWidth="1"/>
    <col min="25" max="25" width="9.140625" style="48" customWidth="1"/>
    <col min="26" max="27" width="9.42578125" style="46" customWidth="1"/>
    <col min="28" max="33" width="9.28515625" style="46" customWidth="1"/>
    <col min="34" max="34" width="9.42578125" style="46" customWidth="1"/>
    <col min="35" max="35" width="5.85546875" style="1" bestFit="1" customWidth="1"/>
    <col min="36" max="36" width="9.140625" style="1"/>
    <col min="37" max="37" width="9.140625" style="102"/>
    <col min="38" max="16384" width="9.140625" style="1"/>
  </cols>
  <sheetData>
    <row r="1" spans="1:191">
      <c r="A1" s="6" t="s">
        <v>1680</v>
      </c>
      <c r="C1" s="99"/>
      <c r="D1" s="10"/>
      <c r="E1" s="100" t="s">
        <v>1672</v>
      </c>
      <c r="F1" s="10"/>
      <c r="Y1" s="62"/>
      <c r="Z1" s="52"/>
      <c r="AA1" s="53"/>
      <c r="AB1" s="52"/>
      <c r="AC1" s="58"/>
      <c r="AD1" s="58"/>
      <c r="AE1" s="58"/>
      <c r="AF1" s="58"/>
      <c r="AG1" s="58"/>
      <c r="AH1" s="53"/>
      <c r="AI1" s="65" t="s">
        <v>1003</v>
      </c>
      <c r="AK1" s="1"/>
    </row>
    <row r="2" spans="1:191">
      <c r="A2" s="149" t="s">
        <v>1244</v>
      </c>
      <c r="B2" s="149"/>
      <c r="C2" s="38"/>
      <c r="Y2" s="62"/>
      <c r="Z2" s="49" t="s">
        <v>1136</v>
      </c>
      <c r="AA2" s="50" t="s">
        <v>1136</v>
      </c>
      <c r="AB2" s="49" t="s">
        <v>1136</v>
      </c>
      <c r="AC2" s="51" t="s">
        <v>1136</v>
      </c>
      <c r="AD2" s="51" t="s">
        <v>1136</v>
      </c>
      <c r="AE2" s="51" t="s">
        <v>1136</v>
      </c>
      <c r="AF2" s="51" t="s">
        <v>1136</v>
      </c>
      <c r="AG2" s="51" t="s">
        <v>1136</v>
      </c>
      <c r="AH2" s="50" t="s">
        <v>1136</v>
      </c>
      <c r="AI2" s="65" t="s">
        <v>1003</v>
      </c>
      <c r="AK2" s="1"/>
    </row>
    <row r="3" spans="1:191" ht="37.5" customHeight="1" thickBot="1">
      <c r="A3" s="72" t="s">
        <v>1101</v>
      </c>
      <c r="B3" s="72" t="s">
        <v>1113</v>
      </c>
      <c r="C3" s="39" t="s">
        <v>1243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1364</v>
      </c>
      <c r="M3" s="3" t="s">
        <v>15</v>
      </c>
      <c r="N3" s="35" t="s">
        <v>1108</v>
      </c>
      <c r="O3" s="35" t="s">
        <v>993</v>
      </c>
      <c r="P3" s="35" t="s">
        <v>773</v>
      </c>
      <c r="Q3" s="35" t="s">
        <v>16</v>
      </c>
      <c r="R3" s="70" t="s">
        <v>17</v>
      </c>
      <c r="S3" s="3" t="s">
        <v>1001</v>
      </c>
      <c r="T3" s="3" t="s">
        <v>1089</v>
      </c>
      <c r="W3" s="3" t="s">
        <v>1104</v>
      </c>
      <c r="Y3" s="62"/>
      <c r="Z3" s="56" t="s">
        <v>73</v>
      </c>
      <c r="AA3" s="57" t="s">
        <v>27</v>
      </c>
      <c r="AB3" s="49" t="s">
        <v>994</v>
      </c>
      <c r="AC3" s="51" t="s">
        <v>995</v>
      </c>
      <c r="AD3" s="51" t="s">
        <v>1000</v>
      </c>
      <c r="AE3" s="51" t="s">
        <v>997</v>
      </c>
      <c r="AF3" s="51" t="s">
        <v>998</v>
      </c>
      <c r="AG3" s="51" t="s">
        <v>999</v>
      </c>
      <c r="AH3" s="50" t="s">
        <v>996</v>
      </c>
      <c r="AI3" s="65" t="s">
        <v>1003</v>
      </c>
      <c r="AK3" s="1"/>
    </row>
    <row r="4" spans="1:191">
      <c r="A4" s="117" t="s">
        <v>1102</v>
      </c>
      <c r="B4" s="30">
        <v>27</v>
      </c>
      <c r="C4" s="40" t="s">
        <v>1228</v>
      </c>
      <c r="D4" s="1" t="s">
        <v>855</v>
      </c>
      <c r="E4" s="1" t="s">
        <v>269</v>
      </c>
      <c r="F4" s="1" t="s">
        <v>1051</v>
      </c>
      <c r="G4" s="7" t="s">
        <v>856</v>
      </c>
      <c r="H4" s="7" t="s">
        <v>24</v>
      </c>
      <c r="I4" s="7" t="s">
        <v>25</v>
      </c>
      <c r="J4" s="1" t="s">
        <v>857</v>
      </c>
      <c r="K4" s="1" t="s">
        <v>26</v>
      </c>
      <c r="L4" s="1" t="s">
        <v>1369</v>
      </c>
      <c r="M4" s="2" t="s">
        <v>5</v>
      </c>
      <c r="N4" s="5"/>
      <c r="O4" s="1" t="b">
        <v>1</v>
      </c>
      <c r="P4" s="3" t="b">
        <v>0</v>
      </c>
      <c r="Q4" s="1" t="s">
        <v>27</v>
      </c>
      <c r="R4" s="1">
        <v>757</v>
      </c>
      <c r="S4" s="26" t="s">
        <v>995</v>
      </c>
      <c r="Y4" s="62"/>
      <c r="Z4" s="54" t="str">
        <f t="shared" ref="Z4:AA14" si="0">IF(AND($A4="Y", $Q4=Z$3),1," ")</f>
        <v xml:space="preserve"> </v>
      </c>
      <c r="AA4" s="55">
        <f t="shared" si="0"/>
        <v>1</v>
      </c>
      <c r="AB4" s="49" t="str">
        <f t="shared" ref="AB4:AH19" si="1">IF(AND($A4="Y", $S4=AB$3),1," ")</f>
        <v xml:space="preserve"> </v>
      </c>
      <c r="AC4" s="51">
        <f t="shared" si="1"/>
        <v>1</v>
      </c>
      <c r="AD4" s="51" t="str">
        <f t="shared" si="1"/>
        <v xml:space="preserve"> </v>
      </c>
      <c r="AE4" s="51" t="str">
        <f t="shared" si="1"/>
        <v xml:space="preserve"> </v>
      </c>
      <c r="AF4" s="51" t="str">
        <f t="shared" si="1"/>
        <v xml:space="preserve"> </v>
      </c>
      <c r="AG4" s="51" t="str">
        <f t="shared" si="1"/>
        <v xml:space="preserve"> </v>
      </c>
      <c r="AH4" s="50" t="str">
        <f t="shared" si="1"/>
        <v xml:space="preserve"> </v>
      </c>
      <c r="AI4" s="93">
        <f t="shared" ref="AI4:AI67" si="2">SUM(AB4:AH4)</f>
        <v>1</v>
      </c>
      <c r="AK4" s="1"/>
      <c r="BS4" s="1">
        <v>1</v>
      </c>
      <c r="BW4" s="1" t="e">
        <f>1+#REF!</f>
        <v>#REF!</v>
      </c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</row>
    <row r="5" spans="1:191">
      <c r="A5" s="117" t="s">
        <v>1102</v>
      </c>
      <c r="B5" s="40">
        <v>37</v>
      </c>
      <c r="C5" s="40" t="s">
        <v>1228</v>
      </c>
      <c r="D5" s="1" t="s">
        <v>28</v>
      </c>
      <c r="E5" s="1" t="s">
        <v>1004</v>
      </c>
      <c r="F5" s="1" t="s">
        <v>408</v>
      </c>
      <c r="G5" s="7" t="s">
        <v>409</v>
      </c>
      <c r="H5" s="1" t="s">
        <v>410</v>
      </c>
      <c r="I5" s="1" t="s">
        <v>411</v>
      </c>
      <c r="J5" s="1" t="s">
        <v>412</v>
      </c>
      <c r="K5" s="1" t="s">
        <v>417</v>
      </c>
      <c r="M5" s="118" t="s">
        <v>1005</v>
      </c>
      <c r="N5" s="117" t="s">
        <v>1102</v>
      </c>
      <c r="O5" s="1" t="b">
        <v>0</v>
      </c>
      <c r="P5" s="1" t="b">
        <v>0</v>
      </c>
      <c r="Q5" s="1" t="s">
        <v>73</v>
      </c>
      <c r="R5" s="18">
        <v>1032</v>
      </c>
      <c r="S5" s="119" t="s">
        <v>994</v>
      </c>
      <c r="Y5" s="62"/>
      <c r="Z5" s="54">
        <f t="shared" si="0"/>
        <v>1</v>
      </c>
      <c r="AA5" s="55" t="str">
        <f t="shared" si="0"/>
        <v xml:space="preserve"> </v>
      </c>
      <c r="AB5" s="49">
        <f t="shared" si="1"/>
        <v>1</v>
      </c>
      <c r="AC5" s="51" t="str">
        <f t="shared" si="1"/>
        <v xml:space="preserve"> </v>
      </c>
      <c r="AD5" s="51" t="str">
        <f t="shared" si="1"/>
        <v xml:space="preserve"> </v>
      </c>
      <c r="AE5" s="51" t="str">
        <f t="shared" si="1"/>
        <v xml:space="preserve"> </v>
      </c>
      <c r="AF5" s="51" t="str">
        <f t="shared" si="1"/>
        <v xml:space="preserve"> </v>
      </c>
      <c r="AG5" s="51" t="str">
        <f t="shared" si="1"/>
        <v xml:space="preserve"> </v>
      </c>
      <c r="AH5" s="50" t="str">
        <f t="shared" si="1"/>
        <v xml:space="preserve"> </v>
      </c>
      <c r="AI5" s="93">
        <f t="shared" si="2"/>
        <v>1</v>
      </c>
      <c r="AK5" s="1"/>
      <c r="BS5" s="1">
        <f t="shared" ref="BS5:BS59" si="3">1+BS4</f>
        <v>2</v>
      </c>
      <c r="BW5" s="1" t="e">
        <f t="shared" ref="BW5:BW58" si="4">1+BW4</f>
        <v>#REF!</v>
      </c>
    </row>
    <row r="6" spans="1:191">
      <c r="A6" s="117" t="s">
        <v>1102</v>
      </c>
      <c r="B6" s="40">
        <v>37</v>
      </c>
      <c r="C6" s="40" t="s">
        <v>1228</v>
      </c>
      <c r="D6" s="1" t="s">
        <v>406</v>
      </c>
      <c r="E6" s="1" t="s">
        <v>407</v>
      </c>
      <c r="F6" s="6" t="s">
        <v>408</v>
      </c>
      <c r="G6" s="7" t="s">
        <v>409</v>
      </c>
      <c r="H6" s="1" t="s">
        <v>410</v>
      </c>
      <c r="I6" s="1" t="s">
        <v>411</v>
      </c>
      <c r="J6" s="1" t="s">
        <v>412</v>
      </c>
      <c r="K6" s="1" t="s">
        <v>413</v>
      </c>
      <c r="L6" s="1" t="s">
        <v>1323</v>
      </c>
      <c r="M6" s="118" t="s">
        <v>414</v>
      </c>
      <c r="N6" s="117"/>
      <c r="O6" s="1" t="b">
        <v>1</v>
      </c>
      <c r="P6" s="1" t="b">
        <v>1</v>
      </c>
      <c r="Q6" s="1" t="s">
        <v>73</v>
      </c>
      <c r="R6" s="1">
        <v>750</v>
      </c>
      <c r="S6" s="36" t="s">
        <v>994</v>
      </c>
      <c r="Y6" s="62"/>
      <c r="Z6" s="54">
        <f t="shared" si="0"/>
        <v>1</v>
      </c>
      <c r="AA6" s="55" t="str">
        <f t="shared" si="0"/>
        <v xml:space="preserve"> </v>
      </c>
      <c r="AB6" s="49">
        <f t="shared" si="1"/>
        <v>1</v>
      </c>
      <c r="AC6" s="51" t="str">
        <f t="shared" si="1"/>
        <v xml:space="preserve"> </v>
      </c>
      <c r="AD6" s="51" t="str">
        <f t="shared" si="1"/>
        <v xml:space="preserve"> </v>
      </c>
      <c r="AE6" s="51" t="str">
        <f t="shared" si="1"/>
        <v xml:space="preserve"> </v>
      </c>
      <c r="AF6" s="51" t="str">
        <f t="shared" si="1"/>
        <v xml:space="preserve"> </v>
      </c>
      <c r="AG6" s="51" t="str">
        <f t="shared" si="1"/>
        <v xml:space="preserve"> </v>
      </c>
      <c r="AH6" s="50" t="str">
        <f t="shared" si="1"/>
        <v xml:space="preserve"> </v>
      </c>
      <c r="AI6" s="93">
        <f t="shared" si="2"/>
        <v>1</v>
      </c>
      <c r="AK6" s="1"/>
      <c r="BS6" s="1">
        <f t="shared" si="3"/>
        <v>3</v>
      </c>
      <c r="BW6" s="1" t="e">
        <f t="shared" si="4"/>
        <v>#REF!</v>
      </c>
    </row>
    <row r="7" spans="1:191">
      <c r="A7" s="117" t="s">
        <v>1102</v>
      </c>
      <c r="B7" s="40">
        <v>37</v>
      </c>
      <c r="C7" s="40" t="s">
        <v>1228</v>
      </c>
      <c r="D7" s="1" t="s">
        <v>422</v>
      </c>
      <c r="E7" s="1" t="s">
        <v>423</v>
      </c>
      <c r="F7" s="6" t="s">
        <v>408</v>
      </c>
      <c r="G7" s="7" t="s">
        <v>409</v>
      </c>
      <c r="H7" s="1" t="s">
        <v>410</v>
      </c>
      <c r="I7" s="1" t="s">
        <v>411</v>
      </c>
      <c r="J7" s="1" t="s">
        <v>412</v>
      </c>
      <c r="K7" s="1" t="s">
        <v>417</v>
      </c>
      <c r="M7" s="118" t="s">
        <v>424</v>
      </c>
      <c r="N7" s="117"/>
      <c r="O7" s="1" t="b">
        <v>1</v>
      </c>
      <c r="P7" s="1" t="b">
        <v>1</v>
      </c>
      <c r="Q7" s="1" t="s">
        <v>73</v>
      </c>
      <c r="R7" s="18">
        <v>751</v>
      </c>
      <c r="S7" s="119" t="s">
        <v>994</v>
      </c>
      <c r="Y7" s="62"/>
      <c r="Z7" s="54">
        <f t="shared" si="0"/>
        <v>1</v>
      </c>
      <c r="AA7" s="55" t="str">
        <f t="shared" si="0"/>
        <v xml:space="preserve"> </v>
      </c>
      <c r="AB7" s="49">
        <f t="shared" si="1"/>
        <v>1</v>
      </c>
      <c r="AC7" s="51" t="str">
        <f t="shared" si="1"/>
        <v xml:space="preserve"> </v>
      </c>
      <c r="AD7" s="51" t="str">
        <f t="shared" si="1"/>
        <v xml:space="preserve"> </v>
      </c>
      <c r="AE7" s="51" t="str">
        <f t="shared" si="1"/>
        <v xml:space="preserve"> </v>
      </c>
      <c r="AF7" s="51" t="str">
        <f t="shared" si="1"/>
        <v xml:space="preserve"> </v>
      </c>
      <c r="AG7" s="51" t="str">
        <f t="shared" si="1"/>
        <v xml:space="preserve"> </v>
      </c>
      <c r="AH7" s="50" t="str">
        <f t="shared" si="1"/>
        <v xml:space="preserve"> </v>
      </c>
      <c r="AI7" s="93">
        <f t="shared" si="2"/>
        <v>1</v>
      </c>
      <c r="AK7" s="1"/>
      <c r="BS7" s="1">
        <f t="shared" si="3"/>
        <v>4</v>
      </c>
      <c r="BW7" s="1" t="e">
        <f t="shared" si="4"/>
        <v>#REF!</v>
      </c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</row>
    <row r="8" spans="1:191">
      <c r="A8" s="117" t="s">
        <v>1102</v>
      </c>
      <c r="B8" s="40">
        <v>37</v>
      </c>
      <c r="C8" s="40" t="s">
        <v>1228</v>
      </c>
      <c r="D8" s="1" t="s">
        <v>247</v>
      </c>
      <c r="E8" s="1" t="s">
        <v>420</v>
      </c>
      <c r="F8" s="1" t="s">
        <v>408</v>
      </c>
      <c r="G8" s="7" t="s">
        <v>409</v>
      </c>
      <c r="H8" s="1" t="s">
        <v>410</v>
      </c>
      <c r="I8" s="1" t="s">
        <v>411</v>
      </c>
      <c r="J8" s="1" t="s">
        <v>412</v>
      </c>
      <c r="K8" s="1" t="s">
        <v>417</v>
      </c>
      <c r="M8" s="118" t="s">
        <v>421</v>
      </c>
      <c r="N8" s="117"/>
      <c r="O8" s="1" t="b">
        <v>1</v>
      </c>
      <c r="P8" s="1" t="b">
        <v>1</v>
      </c>
      <c r="Q8" s="1" t="s">
        <v>73</v>
      </c>
      <c r="R8" s="18">
        <v>753</v>
      </c>
      <c r="S8" s="119" t="s">
        <v>994</v>
      </c>
      <c r="Y8" s="62"/>
      <c r="Z8" s="54">
        <f t="shared" si="0"/>
        <v>1</v>
      </c>
      <c r="AA8" s="55" t="str">
        <f t="shared" si="0"/>
        <v xml:space="preserve"> </v>
      </c>
      <c r="AB8" s="49">
        <f t="shared" si="1"/>
        <v>1</v>
      </c>
      <c r="AC8" s="51" t="str">
        <f t="shared" si="1"/>
        <v xml:space="preserve"> </v>
      </c>
      <c r="AD8" s="51" t="str">
        <f t="shared" si="1"/>
        <v xml:space="preserve"> </v>
      </c>
      <c r="AE8" s="51" t="str">
        <f t="shared" si="1"/>
        <v xml:space="preserve"> </v>
      </c>
      <c r="AF8" s="51" t="str">
        <f t="shared" si="1"/>
        <v xml:space="preserve"> </v>
      </c>
      <c r="AG8" s="51" t="str">
        <f t="shared" si="1"/>
        <v xml:space="preserve"> </v>
      </c>
      <c r="AH8" s="50" t="str">
        <f t="shared" si="1"/>
        <v xml:space="preserve"> </v>
      </c>
      <c r="AI8" s="93">
        <f t="shared" si="2"/>
        <v>1</v>
      </c>
      <c r="AK8" s="1"/>
      <c r="BS8" s="1">
        <f t="shared" si="3"/>
        <v>5</v>
      </c>
      <c r="BW8" s="1" t="e">
        <f t="shared" si="4"/>
        <v>#REF!</v>
      </c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</row>
    <row r="9" spans="1:191" s="4" customFormat="1">
      <c r="A9" s="117" t="s">
        <v>1102</v>
      </c>
      <c r="B9" s="40">
        <v>37</v>
      </c>
      <c r="C9" s="40" t="s">
        <v>1228</v>
      </c>
      <c r="D9" s="1" t="s">
        <v>873</v>
      </c>
      <c r="E9" s="1" t="s">
        <v>874</v>
      </c>
      <c r="F9" s="1" t="s">
        <v>408</v>
      </c>
      <c r="G9" s="7" t="s">
        <v>409</v>
      </c>
      <c r="H9" s="1" t="s">
        <v>410</v>
      </c>
      <c r="I9" s="1" t="s">
        <v>411</v>
      </c>
      <c r="J9" s="1" t="s">
        <v>412</v>
      </c>
      <c r="K9" s="1" t="s">
        <v>417</v>
      </c>
      <c r="L9" s="1"/>
      <c r="M9" s="118" t="s">
        <v>875</v>
      </c>
      <c r="N9" s="117"/>
      <c r="O9" s="1" t="b">
        <v>1</v>
      </c>
      <c r="P9" s="3" t="b">
        <v>0</v>
      </c>
      <c r="Q9" s="1" t="s">
        <v>73</v>
      </c>
      <c r="R9" s="18">
        <v>752</v>
      </c>
      <c r="S9" s="119" t="s">
        <v>994</v>
      </c>
      <c r="T9" s="1"/>
      <c r="U9" s="1"/>
      <c r="V9" s="1"/>
      <c r="W9" s="1"/>
      <c r="X9" s="1"/>
      <c r="Y9" s="62"/>
      <c r="Z9" s="54">
        <f t="shared" si="0"/>
        <v>1</v>
      </c>
      <c r="AA9" s="55" t="str">
        <f t="shared" si="0"/>
        <v xml:space="preserve"> </v>
      </c>
      <c r="AB9" s="49">
        <f t="shared" si="1"/>
        <v>1</v>
      </c>
      <c r="AC9" s="51" t="str">
        <f t="shared" si="1"/>
        <v xml:space="preserve"> </v>
      </c>
      <c r="AD9" s="51" t="str">
        <f t="shared" si="1"/>
        <v xml:space="preserve"> </v>
      </c>
      <c r="AE9" s="51" t="str">
        <f t="shared" si="1"/>
        <v xml:space="preserve"> </v>
      </c>
      <c r="AF9" s="51" t="str">
        <f t="shared" si="1"/>
        <v xml:space="preserve"> </v>
      </c>
      <c r="AG9" s="51" t="str">
        <f t="shared" si="1"/>
        <v xml:space="preserve"> </v>
      </c>
      <c r="AH9" s="50" t="str">
        <f t="shared" si="1"/>
        <v xml:space="preserve"> </v>
      </c>
      <c r="AI9" s="93">
        <f t="shared" si="2"/>
        <v>1</v>
      </c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>
        <f t="shared" si="3"/>
        <v>6</v>
      </c>
      <c r="BT9" s="1"/>
      <c r="BU9" s="1"/>
      <c r="BV9" s="1"/>
      <c r="BW9" s="1" t="e">
        <f t="shared" si="4"/>
        <v>#REF!</v>
      </c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</row>
    <row r="10" spans="1:191" s="4" customFormat="1">
      <c r="A10" s="117" t="s">
        <v>1102</v>
      </c>
      <c r="B10" s="40">
        <v>37</v>
      </c>
      <c r="C10" s="40" t="s">
        <v>1228</v>
      </c>
      <c r="D10" s="1" t="s">
        <v>415</v>
      </c>
      <c r="E10" s="1" t="s">
        <v>416</v>
      </c>
      <c r="F10" s="1" t="s">
        <v>408</v>
      </c>
      <c r="G10" s="7" t="s">
        <v>409</v>
      </c>
      <c r="H10" s="1" t="s">
        <v>410</v>
      </c>
      <c r="I10" s="1" t="s">
        <v>411</v>
      </c>
      <c r="J10" s="1" t="s">
        <v>412</v>
      </c>
      <c r="K10" s="1" t="s">
        <v>417</v>
      </c>
      <c r="L10" s="1"/>
      <c r="M10" s="118" t="s">
        <v>418</v>
      </c>
      <c r="N10" s="117"/>
      <c r="O10" s="1" t="b">
        <v>1</v>
      </c>
      <c r="P10" s="1" t="b">
        <v>1</v>
      </c>
      <c r="Q10" s="1" t="s">
        <v>73</v>
      </c>
      <c r="R10" s="18">
        <v>755</v>
      </c>
      <c r="S10" s="119" t="s">
        <v>994</v>
      </c>
      <c r="T10" s="1"/>
      <c r="U10" s="1"/>
      <c r="V10" s="1"/>
      <c r="W10" s="1"/>
      <c r="X10" s="1"/>
      <c r="Y10" s="62"/>
      <c r="Z10" s="54">
        <f t="shared" si="0"/>
        <v>1</v>
      </c>
      <c r="AA10" s="55" t="str">
        <f t="shared" si="0"/>
        <v xml:space="preserve"> </v>
      </c>
      <c r="AB10" s="49">
        <f t="shared" si="1"/>
        <v>1</v>
      </c>
      <c r="AC10" s="51" t="str">
        <f t="shared" si="1"/>
        <v xml:space="preserve"> </v>
      </c>
      <c r="AD10" s="51" t="str">
        <f t="shared" si="1"/>
        <v xml:space="preserve"> </v>
      </c>
      <c r="AE10" s="51" t="str">
        <f t="shared" si="1"/>
        <v xml:space="preserve"> </v>
      </c>
      <c r="AF10" s="51" t="str">
        <f t="shared" si="1"/>
        <v xml:space="preserve"> </v>
      </c>
      <c r="AG10" s="51" t="str">
        <f t="shared" si="1"/>
        <v xml:space="preserve"> </v>
      </c>
      <c r="AH10" s="50" t="str">
        <f t="shared" si="1"/>
        <v xml:space="preserve"> </v>
      </c>
      <c r="AI10" s="93">
        <f t="shared" si="2"/>
        <v>1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>
        <f t="shared" si="3"/>
        <v>7</v>
      </c>
      <c r="BT10" s="1"/>
      <c r="BU10" s="1"/>
      <c r="BV10" s="1"/>
      <c r="BW10" s="1" t="e">
        <f t="shared" si="4"/>
        <v>#REF!</v>
      </c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</row>
    <row r="11" spans="1:191">
      <c r="A11" s="117" t="s">
        <v>1102</v>
      </c>
      <c r="B11" s="40">
        <v>37</v>
      </c>
      <c r="C11" s="40" t="s">
        <v>1228</v>
      </c>
      <c r="D11" s="1" t="s">
        <v>798</v>
      </c>
      <c r="E11" s="1" t="s">
        <v>450</v>
      </c>
      <c r="F11" s="1" t="s">
        <v>408</v>
      </c>
      <c r="G11" s="7" t="s">
        <v>409</v>
      </c>
      <c r="H11" s="1" t="s">
        <v>410</v>
      </c>
      <c r="I11" s="1" t="s">
        <v>411</v>
      </c>
      <c r="J11" s="1" t="s">
        <v>412</v>
      </c>
      <c r="K11" s="1" t="s">
        <v>419</v>
      </c>
      <c r="M11" s="118" t="s">
        <v>799</v>
      </c>
      <c r="N11" s="117"/>
      <c r="O11" s="1" t="b">
        <v>1</v>
      </c>
      <c r="P11" s="1" t="b">
        <v>1</v>
      </c>
      <c r="Q11" s="1" t="s">
        <v>73</v>
      </c>
      <c r="R11" s="18">
        <v>754</v>
      </c>
      <c r="S11" s="119" t="s">
        <v>994</v>
      </c>
      <c r="Y11" s="62"/>
      <c r="Z11" s="54">
        <f t="shared" si="0"/>
        <v>1</v>
      </c>
      <c r="AA11" s="55" t="str">
        <f t="shared" si="0"/>
        <v xml:space="preserve"> </v>
      </c>
      <c r="AB11" s="49">
        <f t="shared" si="1"/>
        <v>1</v>
      </c>
      <c r="AC11" s="51" t="str">
        <f t="shared" si="1"/>
        <v xml:space="preserve"> </v>
      </c>
      <c r="AD11" s="51" t="str">
        <f t="shared" si="1"/>
        <v xml:space="preserve"> </v>
      </c>
      <c r="AE11" s="51" t="str">
        <f t="shared" si="1"/>
        <v xml:space="preserve"> </v>
      </c>
      <c r="AF11" s="51" t="str">
        <f t="shared" si="1"/>
        <v xml:space="preserve"> </v>
      </c>
      <c r="AG11" s="51" t="str">
        <f t="shared" si="1"/>
        <v xml:space="preserve"> </v>
      </c>
      <c r="AH11" s="50" t="str">
        <f t="shared" si="1"/>
        <v xml:space="preserve"> </v>
      </c>
      <c r="AI11" s="93">
        <f t="shared" si="2"/>
        <v>1</v>
      </c>
      <c r="AK11" s="1"/>
      <c r="BS11" s="1">
        <f t="shared" si="3"/>
        <v>8</v>
      </c>
      <c r="BW11" s="1" t="e">
        <f t="shared" si="4"/>
        <v>#REF!</v>
      </c>
    </row>
    <row r="12" spans="1:191">
      <c r="A12" s="117" t="s">
        <v>1102</v>
      </c>
      <c r="B12" s="40">
        <v>37</v>
      </c>
      <c r="C12" s="40" t="s">
        <v>1228</v>
      </c>
      <c r="D12" s="1" t="s">
        <v>801</v>
      </c>
      <c r="E12" s="1" t="s">
        <v>802</v>
      </c>
      <c r="F12" s="1" t="s">
        <v>408</v>
      </c>
      <c r="G12" s="7" t="s">
        <v>409</v>
      </c>
      <c r="H12" s="1" t="s">
        <v>410</v>
      </c>
      <c r="I12" s="1" t="s">
        <v>411</v>
      </c>
      <c r="J12" s="1" t="s">
        <v>412</v>
      </c>
      <c r="K12" s="1" t="s">
        <v>417</v>
      </c>
      <c r="M12" s="118" t="s">
        <v>800</v>
      </c>
      <c r="N12" s="117"/>
      <c r="O12" s="1" t="b">
        <v>1</v>
      </c>
      <c r="P12" s="1" t="b">
        <v>1</v>
      </c>
      <c r="Q12" s="1" t="s">
        <v>73</v>
      </c>
      <c r="R12" s="18">
        <v>756</v>
      </c>
      <c r="S12" s="119" t="s">
        <v>994</v>
      </c>
      <c r="Y12" s="62"/>
      <c r="Z12" s="54">
        <f t="shared" si="0"/>
        <v>1</v>
      </c>
      <c r="AA12" s="55" t="str">
        <f t="shared" si="0"/>
        <v xml:space="preserve"> </v>
      </c>
      <c r="AB12" s="49">
        <f t="shared" si="1"/>
        <v>1</v>
      </c>
      <c r="AC12" s="51" t="str">
        <f t="shared" si="1"/>
        <v xml:space="preserve"> </v>
      </c>
      <c r="AD12" s="51" t="str">
        <f t="shared" si="1"/>
        <v xml:space="preserve"> </v>
      </c>
      <c r="AE12" s="51" t="str">
        <f t="shared" si="1"/>
        <v xml:space="preserve"> </v>
      </c>
      <c r="AF12" s="51" t="str">
        <f t="shared" si="1"/>
        <v xml:space="preserve"> </v>
      </c>
      <c r="AG12" s="51" t="str">
        <f t="shared" si="1"/>
        <v xml:space="preserve"> </v>
      </c>
      <c r="AH12" s="50" t="str">
        <f t="shared" si="1"/>
        <v xml:space="preserve"> </v>
      </c>
      <c r="AI12" s="93">
        <f t="shared" si="2"/>
        <v>1</v>
      </c>
      <c r="AK12" s="1"/>
      <c r="BS12" s="1">
        <f t="shared" ref="BS12" si="5">1+BS11</f>
        <v>9</v>
      </c>
      <c r="BT12" s="1">
        <f>+BS12</f>
        <v>9</v>
      </c>
      <c r="BU12" s="37">
        <f>+SUM(BT$4:BT12)</f>
        <v>9</v>
      </c>
      <c r="BW12" s="1" t="e">
        <f t="shared" si="4"/>
        <v>#REF!</v>
      </c>
    </row>
    <row r="13" spans="1:191">
      <c r="A13" s="120" t="s">
        <v>1102</v>
      </c>
      <c r="B13" s="41">
        <v>24</v>
      </c>
      <c r="C13" s="41" t="s">
        <v>1227</v>
      </c>
      <c r="D13" s="121" t="s">
        <v>1370</v>
      </c>
      <c r="E13" s="121" t="s">
        <v>1371</v>
      </c>
      <c r="F13" s="121" t="s">
        <v>1042</v>
      </c>
      <c r="G13" s="122" t="s">
        <v>1153</v>
      </c>
      <c r="H13" s="121" t="s">
        <v>720</v>
      </c>
      <c r="I13" s="121" t="s">
        <v>505</v>
      </c>
      <c r="J13" s="123" t="s">
        <v>1154</v>
      </c>
      <c r="K13" s="121" t="s">
        <v>506</v>
      </c>
      <c r="L13" s="10"/>
      <c r="M13" s="12" t="s">
        <v>1372</v>
      </c>
      <c r="N13" s="28"/>
      <c r="O13" s="24"/>
      <c r="P13" s="24"/>
      <c r="Q13" s="10" t="s">
        <v>73</v>
      </c>
      <c r="R13" s="16">
        <v>1125</v>
      </c>
      <c r="S13" s="124" t="s">
        <v>999</v>
      </c>
      <c r="Y13" s="62"/>
      <c r="Z13" s="54">
        <f t="shared" si="0"/>
        <v>1</v>
      </c>
      <c r="AA13" s="55" t="str">
        <f t="shared" si="0"/>
        <v xml:space="preserve"> </v>
      </c>
      <c r="AB13" s="49" t="str">
        <f t="shared" si="1"/>
        <v xml:space="preserve"> </v>
      </c>
      <c r="AC13" s="51" t="str">
        <f t="shared" si="1"/>
        <v xml:space="preserve"> </v>
      </c>
      <c r="AD13" s="51" t="str">
        <f t="shared" si="1"/>
        <v xml:space="preserve"> </v>
      </c>
      <c r="AE13" s="51" t="str">
        <f t="shared" si="1"/>
        <v xml:space="preserve"> </v>
      </c>
      <c r="AF13" s="51" t="str">
        <f t="shared" si="1"/>
        <v xml:space="preserve"> </v>
      </c>
      <c r="AG13" s="51">
        <f t="shared" si="1"/>
        <v>1</v>
      </c>
      <c r="AH13" s="50" t="str">
        <f t="shared" si="1"/>
        <v xml:space="preserve"> </v>
      </c>
      <c r="AI13" s="93">
        <f t="shared" si="2"/>
        <v>1</v>
      </c>
      <c r="AK13" s="1"/>
      <c r="BS13" s="1">
        <v>1</v>
      </c>
      <c r="BW13" s="1" t="e">
        <f t="shared" si="4"/>
        <v>#REF!</v>
      </c>
    </row>
    <row r="14" spans="1:191">
      <c r="A14" s="117" t="s">
        <v>1102</v>
      </c>
      <c r="B14" s="40">
        <v>24</v>
      </c>
      <c r="C14" s="40" t="s">
        <v>1228</v>
      </c>
      <c r="D14" s="125" t="s">
        <v>353</v>
      </c>
      <c r="E14" s="125" t="s">
        <v>676</v>
      </c>
      <c r="F14" s="125" t="s">
        <v>1042</v>
      </c>
      <c r="G14" s="126" t="s">
        <v>1153</v>
      </c>
      <c r="H14" s="125" t="s">
        <v>720</v>
      </c>
      <c r="I14" s="125" t="s">
        <v>505</v>
      </c>
      <c r="J14" s="127" t="s">
        <v>1154</v>
      </c>
      <c r="K14" s="125" t="s">
        <v>506</v>
      </c>
      <c r="L14" s="1" t="s">
        <v>1373</v>
      </c>
      <c r="M14" s="118" t="s">
        <v>726</v>
      </c>
      <c r="N14" s="117"/>
      <c r="O14" s="125" t="b">
        <v>1</v>
      </c>
      <c r="P14" s="125" t="b">
        <v>1</v>
      </c>
      <c r="Q14" s="1" t="s">
        <v>73</v>
      </c>
      <c r="R14" s="18">
        <v>760</v>
      </c>
      <c r="S14" s="124" t="s">
        <v>999</v>
      </c>
      <c r="T14" s="125"/>
      <c r="U14" s="125"/>
      <c r="V14" s="125"/>
      <c r="W14" s="125"/>
      <c r="X14" s="125"/>
      <c r="Y14" s="128"/>
      <c r="Z14" s="54">
        <f t="shared" si="0"/>
        <v>1</v>
      </c>
      <c r="AA14" s="55" t="str">
        <f t="shared" si="0"/>
        <v xml:space="preserve"> </v>
      </c>
      <c r="AB14" s="49" t="str">
        <f t="shared" si="1"/>
        <v xml:space="preserve"> </v>
      </c>
      <c r="AC14" s="51" t="str">
        <f t="shared" si="1"/>
        <v xml:space="preserve"> </v>
      </c>
      <c r="AD14" s="51" t="str">
        <f t="shared" si="1"/>
        <v xml:space="preserve"> </v>
      </c>
      <c r="AE14" s="51" t="str">
        <f t="shared" si="1"/>
        <v xml:space="preserve"> </v>
      </c>
      <c r="AF14" s="51" t="str">
        <f t="shared" si="1"/>
        <v xml:space="preserve"> </v>
      </c>
      <c r="AG14" s="51">
        <f t="shared" si="1"/>
        <v>1</v>
      </c>
      <c r="AH14" s="50" t="str">
        <f t="shared" si="1"/>
        <v xml:space="preserve"> </v>
      </c>
      <c r="AI14" s="93">
        <f t="shared" si="2"/>
        <v>1</v>
      </c>
      <c r="AK14" s="1"/>
      <c r="BS14" s="1">
        <f t="shared" si="3"/>
        <v>2</v>
      </c>
      <c r="BW14" s="1" t="e">
        <f t="shared" si="4"/>
        <v>#REF!</v>
      </c>
    </row>
    <row r="15" spans="1:191" ht="14.25">
      <c r="A15" s="120" t="s">
        <v>1102</v>
      </c>
      <c r="B15" s="41" t="s">
        <v>1269</v>
      </c>
      <c r="C15" s="41" t="s">
        <v>1227</v>
      </c>
      <c r="D15" s="121" t="s">
        <v>1079</v>
      </c>
      <c r="E15" s="121" t="s">
        <v>1374</v>
      </c>
      <c r="F15" s="121" t="s">
        <v>1375</v>
      </c>
      <c r="G15" s="122" t="s">
        <v>1376</v>
      </c>
      <c r="H15" s="121" t="s">
        <v>720</v>
      </c>
      <c r="I15" s="121" t="s">
        <v>505</v>
      </c>
      <c r="J15" s="129" t="s">
        <v>1377</v>
      </c>
      <c r="K15" s="121" t="s">
        <v>1378</v>
      </c>
      <c r="L15" s="10" t="s">
        <v>1379</v>
      </c>
      <c r="M15" s="12" t="s">
        <v>1380</v>
      </c>
      <c r="N15" s="28"/>
      <c r="O15" s="24"/>
      <c r="P15" s="24"/>
      <c r="Q15" s="13" t="s">
        <v>27</v>
      </c>
      <c r="R15" s="16">
        <v>1151</v>
      </c>
      <c r="S15" s="124" t="s">
        <v>999</v>
      </c>
      <c r="Y15" s="62"/>
      <c r="Z15" s="54"/>
      <c r="AA15" s="55">
        <v>1</v>
      </c>
      <c r="AB15" s="49" t="str">
        <f t="shared" si="1"/>
        <v xml:space="preserve"> </v>
      </c>
      <c r="AC15" s="51" t="str">
        <f t="shared" si="1"/>
        <v xml:space="preserve"> </v>
      </c>
      <c r="AD15" s="51" t="str">
        <f t="shared" si="1"/>
        <v xml:space="preserve"> </v>
      </c>
      <c r="AE15" s="51" t="str">
        <f t="shared" si="1"/>
        <v xml:space="preserve"> </v>
      </c>
      <c r="AF15" s="51" t="str">
        <f t="shared" si="1"/>
        <v xml:space="preserve"> </v>
      </c>
      <c r="AG15" s="51">
        <f t="shared" si="1"/>
        <v>1</v>
      </c>
      <c r="AH15" s="50" t="str">
        <f t="shared" si="1"/>
        <v xml:space="preserve"> </v>
      </c>
      <c r="AI15" s="93">
        <f t="shared" si="2"/>
        <v>1</v>
      </c>
      <c r="AK15" s="1"/>
      <c r="BS15" s="1">
        <f t="shared" si="3"/>
        <v>3</v>
      </c>
      <c r="BW15" s="1" t="e">
        <f t="shared" si="4"/>
        <v>#REF!</v>
      </c>
    </row>
    <row r="16" spans="1:191">
      <c r="A16" s="117" t="s">
        <v>1102</v>
      </c>
      <c r="B16" s="40">
        <v>24</v>
      </c>
      <c r="C16" s="40" t="s">
        <v>1228</v>
      </c>
      <c r="D16" s="125" t="s">
        <v>508</v>
      </c>
      <c r="E16" s="125" t="s">
        <v>509</v>
      </c>
      <c r="F16" s="125" t="s">
        <v>1042</v>
      </c>
      <c r="G16" s="126" t="s">
        <v>1153</v>
      </c>
      <c r="H16" s="125" t="s">
        <v>720</v>
      </c>
      <c r="I16" s="125" t="s">
        <v>505</v>
      </c>
      <c r="J16" s="127" t="s">
        <v>1154</v>
      </c>
      <c r="K16" s="125" t="s">
        <v>506</v>
      </c>
      <c r="L16" s="1" t="s">
        <v>1373</v>
      </c>
      <c r="M16" s="118" t="s">
        <v>510</v>
      </c>
      <c r="N16" s="117"/>
      <c r="O16" s="125" t="b">
        <v>0</v>
      </c>
      <c r="P16" s="125" t="b">
        <v>0</v>
      </c>
      <c r="Q16" s="1" t="s">
        <v>73</v>
      </c>
      <c r="R16" s="18">
        <v>1081</v>
      </c>
      <c r="S16" s="124" t="s">
        <v>999</v>
      </c>
      <c r="T16" s="125"/>
      <c r="U16" s="125"/>
      <c r="V16" s="125"/>
      <c r="W16" s="125"/>
      <c r="X16" s="125"/>
      <c r="Y16" s="128"/>
      <c r="Z16" s="54">
        <f t="shared" ref="Z16:AA34" si="6">IF(AND($A16="Y", $Q16=Z$3),1," ")</f>
        <v>1</v>
      </c>
      <c r="AA16" s="55" t="str">
        <f t="shared" si="6"/>
        <v xml:space="preserve"> </v>
      </c>
      <c r="AB16" s="49" t="str">
        <f t="shared" si="1"/>
        <v xml:space="preserve"> </v>
      </c>
      <c r="AC16" s="51" t="str">
        <f t="shared" si="1"/>
        <v xml:space="preserve"> </v>
      </c>
      <c r="AD16" s="51" t="str">
        <f t="shared" si="1"/>
        <v xml:space="preserve"> </v>
      </c>
      <c r="AE16" s="51" t="str">
        <f t="shared" si="1"/>
        <v xml:space="preserve"> </v>
      </c>
      <c r="AF16" s="51" t="str">
        <f t="shared" si="1"/>
        <v xml:space="preserve"> </v>
      </c>
      <c r="AG16" s="51">
        <f t="shared" si="1"/>
        <v>1</v>
      </c>
      <c r="AH16" s="50" t="str">
        <f t="shared" si="1"/>
        <v xml:space="preserve"> </v>
      </c>
      <c r="AI16" s="93">
        <f t="shared" si="2"/>
        <v>1</v>
      </c>
      <c r="AK16" s="1"/>
      <c r="BS16" s="1">
        <f t="shared" si="3"/>
        <v>4</v>
      </c>
      <c r="BW16" s="1" t="e">
        <f t="shared" si="4"/>
        <v>#REF!</v>
      </c>
    </row>
    <row r="17" spans="1:191">
      <c r="A17" s="117" t="s">
        <v>1102</v>
      </c>
      <c r="B17" s="40">
        <v>24</v>
      </c>
      <c r="C17" s="40" t="s">
        <v>1228</v>
      </c>
      <c r="D17" s="125" t="s">
        <v>406</v>
      </c>
      <c r="E17" s="125" t="s">
        <v>1158</v>
      </c>
      <c r="F17" s="125" t="s">
        <v>1042</v>
      </c>
      <c r="G17" s="126" t="s">
        <v>1153</v>
      </c>
      <c r="H17" s="125" t="s">
        <v>720</v>
      </c>
      <c r="I17" s="125" t="s">
        <v>505</v>
      </c>
      <c r="J17" s="127" t="s">
        <v>1154</v>
      </c>
      <c r="K17" s="125" t="s">
        <v>506</v>
      </c>
      <c r="M17" s="118" t="s">
        <v>1156</v>
      </c>
      <c r="N17" s="117"/>
      <c r="O17" s="125" t="b">
        <v>0</v>
      </c>
      <c r="P17" s="125" t="b">
        <v>0</v>
      </c>
      <c r="Q17" s="1" t="s">
        <v>73</v>
      </c>
      <c r="R17" s="18">
        <v>1084</v>
      </c>
      <c r="S17" s="124" t="s">
        <v>999</v>
      </c>
      <c r="T17" s="125"/>
      <c r="U17" s="125"/>
      <c r="V17" s="125"/>
      <c r="W17" s="125"/>
      <c r="X17" s="125"/>
      <c r="Y17" s="128"/>
      <c r="Z17" s="54">
        <f t="shared" si="6"/>
        <v>1</v>
      </c>
      <c r="AA17" s="55" t="str">
        <f t="shared" si="6"/>
        <v xml:space="preserve"> </v>
      </c>
      <c r="AB17" s="49" t="str">
        <f t="shared" si="1"/>
        <v xml:space="preserve"> </v>
      </c>
      <c r="AC17" s="51" t="str">
        <f t="shared" si="1"/>
        <v xml:space="preserve"> </v>
      </c>
      <c r="AD17" s="51" t="str">
        <f t="shared" si="1"/>
        <v xml:space="preserve"> </v>
      </c>
      <c r="AE17" s="51" t="str">
        <f t="shared" si="1"/>
        <v xml:space="preserve"> </v>
      </c>
      <c r="AF17" s="51" t="str">
        <f t="shared" si="1"/>
        <v xml:space="preserve"> </v>
      </c>
      <c r="AG17" s="51">
        <f t="shared" si="1"/>
        <v>1</v>
      </c>
      <c r="AH17" s="50" t="str">
        <f t="shared" si="1"/>
        <v xml:space="preserve"> </v>
      </c>
      <c r="AI17" s="93">
        <f t="shared" si="2"/>
        <v>1</v>
      </c>
      <c r="AK17" s="1"/>
      <c r="BS17" s="1">
        <f t="shared" si="3"/>
        <v>5</v>
      </c>
      <c r="BW17" s="1" t="e">
        <f t="shared" si="4"/>
        <v>#REF!</v>
      </c>
    </row>
    <row r="18" spans="1:191">
      <c r="A18" s="117" t="s">
        <v>1102</v>
      </c>
      <c r="B18" s="40">
        <v>24</v>
      </c>
      <c r="C18" s="40" t="s">
        <v>1228</v>
      </c>
      <c r="D18" s="125" t="s">
        <v>333</v>
      </c>
      <c r="E18" s="125" t="s">
        <v>721</v>
      </c>
      <c r="F18" s="125" t="s">
        <v>1042</v>
      </c>
      <c r="G18" s="126" t="s">
        <v>1153</v>
      </c>
      <c r="H18" s="125" t="s">
        <v>720</v>
      </c>
      <c r="I18" s="125" t="s">
        <v>505</v>
      </c>
      <c r="J18" s="127" t="s">
        <v>1154</v>
      </c>
      <c r="K18" s="1" t="s">
        <v>506</v>
      </c>
      <c r="L18" s="81" t="s">
        <v>1273</v>
      </c>
      <c r="M18" s="118" t="s">
        <v>725</v>
      </c>
      <c r="N18" s="117"/>
      <c r="O18" s="125" t="b">
        <v>1</v>
      </c>
      <c r="P18" s="125" t="b">
        <v>1</v>
      </c>
      <c r="Q18" s="1" t="s">
        <v>73</v>
      </c>
      <c r="R18" s="18">
        <v>758</v>
      </c>
      <c r="S18" s="124" t="s">
        <v>999</v>
      </c>
      <c r="T18" s="125"/>
      <c r="U18" s="125"/>
      <c r="V18" s="125"/>
      <c r="W18" s="125"/>
      <c r="X18" s="125"/>
      <c r="Y18" s="128"/>
      <c r="Z18" s="54">
        <f t="shared" si="6"/>
        <v>1</v>
      </c>
      <c r="AA18" s="55" t="str">
        <f t="shared" si="6"/>
        <v xml:space="preserve"> </v>
      </c>
      <c r="AB18" s="49" t="str">
        <f t="shared" si="1"/>
        <v xml:space="preserve"> </v>
      </c>
      <c r="AC18" s="51" t="str">
        <f t="shared" si="1"/>
        <v xml:space="preserve"> </v>
      </c>
      <c r="AD18" s="51" t="str">
        <f t="shared" si="1"/>
        <v xml:space="preserve"> </v>
      </c>
      <c r="AE18" s="51" t="str">
        <f t="shared" si="1"/>
        <v xml:space="preserve"> </v>
      </c>
      <c r="AF18" s="51" t="str">
        <f t="shared" si="1"/>
        <v xml:space="preserve"> </v>
      </c>
      <c r="AG18" s="51">
        <f t="shared" si="1"/>
        <v>1</v>
      </c>
      <c r="AH18" s="50" t="str">
        <f t="shared" si="1"/>
        <v xml:space="preserve"> </v>
      </c>
      <c r="AI18" s="93">
        <f t="shared" si="2"/>
        <v>1</v>
      </c>
      <c r="AK18" s="1"/>
      <c r="BS18" s="1">
        <f t="shared" si="3"/>
        <v>6</v>
      </c>
      <c r="BW18" s="1" t="e">
        <f t="shared" si="4"/>
        <v>#REF!</v>
      </c>
    </row>
    <row r="19" spans="1:191">
      <c r="A19" s="120" t="s">
        <v>1102</v>
      </c>
      <c r="B19" s="41">
        <v>24</v>
      </c>
      <c r="C19" s="41" t="s">
        <v>1227</v>
      </c>
      <c r="D19" s="121" t="s">
        <v>1381</v>
      </c>
      <c r="E19" s="121" t="s">
        <v>1382</v>
      </c>
      <c r="F19" s="121" t="s">
        <v>1042</v>
      </c>
      <c r="G19" s="122" t="s">
        <v>1153</v>
      </c>
      <c r="H19" s="121" t="s">
        <v>720</v>
      </c>
      <c r="I19" s="121" t="s">
        <v>505</v>
      </c>
      <c r="J19" s="123" t="s">
        <v>1154</v>
      </c>
      <c r="K19" s="121" t="s">
        <v>506</v>
      </c>
      <c r="L19" s="10" t="s">
        <v>1383</v>
      </c>
      <c r="M19" s="12" t="s">
        <v>1384</v>
      </c>
      <c r="N19" s="28"/>
      <c r="O19" s="24"/>
      <c r="P19" s="24"/>
      <c r="Q19" s="10" t="s">
        <v>73</v>
      </c>
      <c r="R19" s="16">
        <v>1124</v>
      </c>
      <c r="S19" s="124" t="s">
        <v>999</v>
      </c>
      <c r="Y19" s="62"/>
      <c r="Z19" s="54">
        <f t="shared" si="6"/>
        <v>1</v>
      </c>
      <c r="AA19" s="55" t="str">
        <f t="shared" si="6"/>
        <v xml:space="preserve"> </v>
      </c>
      <c r="AB19" s="49" t="str">
        <f t="shared" si="1"/>
        <v xml:space="preserve"> </v>
      </c>
      <c r="AC19" s="51" t="str">
        <f t="shared" si="1"/>
        <v xml:space="preserve"> </v>
      </c>
      <c r="AD19" s="51" t="str">
        <f t="shared" si="1"/>
        <v xml:space="preserve"> </v>
      </c>
      <c r="AE19" s="51" t="str">
        <f t="shared" si="1"/>
        <v xml:space="preserve"> </v>
      </c>
      <c r="AF19" s="51" t="str">
        <f t="shared" si="1"/>
        <v xml:space="preserve"> </v>
      </c>
      <c r="AG19" s="51">
        <f t="shared" si="1"/>
        <v>1</v>
      </c>
      <c r="AH19" s="50" t="str">
        <f t="shared" si="1"/>
        <v xml:space="preserve"> </v>
      </c>
      <c r="AI19" s="93">
        <f t="shared" si="2"/>
        <v>1</v>
      </c>
      <c r="AK19" s="1"/>
      <c r="BS19" s="1">
        <f t="shared" si="3"/>
        <v>7</v>
      </c>
      <c r="BW19" s="1" t="e">
        <f t="shared" si="4"/>
        <v>#REF!</v>
      </c>
    </row>
    <row r="20" spans="1:191">
      <c r="A20" s="117" t="s">
        <v>1102</v>
      </c>
      <c r="B20" s="40">
        <v>24</v>
      </c>
      <c r="C20" s="40" t="s">
        <v>1228</v>
      </c>
      <c r="D20" s="125" t="s">
        <v>45</v>
      </c>
      <c r="E20" s="125" t="s">
        <v>504</v>
      </c>
      <c r="F20" s="125" t="s">
        <v>1042</v>
      </c>
      <c r="G20" s="126" t="s">
        <v>1153</v>
      </c>
      <c r="H20" s="125" t="s">
        <v>720</v>
      </c>
      <c r="I20" s="125" t="s">
        <v>505</v>
      </c>
      <c r="J20" s="127" t="s">
        <v>1154</v>
      </c>
      <c r="K20" s="125" t="s">
        <v>506</v>
      </c>
      <c r="M20" s="118" t="s">
        <v>507</v>
      </c>
      <c r="N20" s="117"/>
      <c r="O20" s="125" t="b">
        <v>0</v>
      </c>
      <c r="P20" s="125" t="b">
        <v>0</v>
      </c>
      <c r="Q20" s="1" t="s">
        <v>73</v>
      </c>
      <c r="R20" s="18">
        <v>1082</v>
      </c>
      <c r="S20" s="124" t="s">
        <v>999</v>
      </c>
      <c r="T20" s="125"/>
      <c r="U20" s="125"/>
      <c r="V20" s="125"/>
      <c r="W20" s="125"/>
      <c r="X20" s="125"/>
      <c r="Y20" s="128"/>
      <c r="Z20" s="54">
        <f t="shared" si="6"/>
        <v>1</v>
      </c>
      <c r="AA20" s="55" t="str">
        <f t="shared" si="6"/>
        <v xml:space="preserve"> </v>
      </c>
      <c r="AB20" s="49" t="str">
        <f t="shared" ref="AB20:AH35" si="7">IF(AND($A20="Y", $S20=AB$3),1," ")</f>
        <v xml:space="preserve"> </v>
      </c>
      <c r="AC20" s="51" t="str">
        <f t="shared" si="7"/>
        <v xml:space="preserve"> </v>
      </c>
      <c r="AD20" s="51" t="str">
        <f t="shared" si="7"/>
        <v xml:space="preserve"> </v>
      </c>
      <c r="AE20" s="51" t="str">
        <f t="shared" si="7"/>
        <v xml:space="preserve"> </v>
      </c>
      <c r="AF20" s="51" t="str">
        <f t="shared" si="7"/>
        <v xml:space="preserve"> </v>
      </c>
      <c r="AG20" s="51">
        <f t="shared" si="7"/>
        <v>1</v>
      </c>
      <c r="AH20" s="50" t="str">
        <f t="shared" si="7"/>
        <v xml:space="preserve"> </v>
      </c>
      <c r="AI20" s="93">
        <f t="shared" si="2"/>
        <v>1</v>
      </c>
      <c r="AK20" s="1"/>
      <c r="BS20" s="1">
        <f t="shared" si="3"/>
        <v>8</v>
      </c>
      <c r="BW20" s="1" t="e">
        <f t="shared" si="4"/>
        <v>#REF!</v>
      </c>
    </row>
    <row r="21" spans="1:191">
      <c r="A21" s="117" t="s">
        <v>1102</v>
      </c>
      <c r="B21" s="40">
        <v>24</v>
      </c>
      <c r="C21" s="40" t="s">
        <v>1228</v>
      </c>
      <c r="D21" s="125" t="s">
        <v>723</v>
      </c>
      <c r="E21" s="130" t="s">
        <v>503</v>
      </c>
      <c r="F21" s="125" t="s">
        <v>1042</v>
      </c>
      <c r="G21" s="126" t="s">
        <v>1153</v>
      </c>
      <c r="H21" s="125" t="s">
        <v>720</v>
      </c>
      <c r="I21" s="125" t="s">
        <v>505</v>
      </c>
      <c r="J21" s="127" t="s">
        <v>1154</v>
      </c>
      <c r="K21" s="125" t="s">
        <v>506</v>
      </c>
      <c r="M21" s="118" t="s">
        <v>727</v>
      </c>
      <c r="N21" s="117"/>
      <c r="O21" s="125" t="b">
        <v>1</v>
      </c>
      <c r="P21" s="125" t="b">
        <v>1</v>
      </c>
      <c r="Q21" s="1" t="s">
        <v>73</v>
      </c>
      <c r="R21" s="18">
        <v>761</v>
      </c>
      <c r="S21" s="124" t="s">
        <v>999</v>
      </c>
      <c r="T21" s="125"/>
      <c r="U21" s="125"/>
      <c r="V21" s="125"/>
      <c r="W21" s="125"/>
      <c r="X21" s="125"/>
      <c r="Y21" s="128"/>
      <c r="Z21" s="54">
        <f t="shared" si="6"/>
        <v>1</v>
      </c>
      <c r="AA21" s="55" t="str">
        <f t="shared" si="6"/>
        <v xml:space="preserve"> </v>
      </c>
      <c r="AB21" s="49" t="str">
        <f t="shared" si="7"/>
        <v xml:space="preserve"> </v>
      </c>
      <c r="AC21" s="51" t="str">
        <f t="shared" si="7"/>
        <v xml:space="preserve"> </v>
      </c>
      <c r="AD21" s="51" t="str">
        <f t="shared" si="7"/>
        <v xml:space="preserve"> </v>
      </c>
      <c r="AE21" s="51" t="str">
        <f t="shared" si="7"/>
        <v xml:space="preserve"> </v>
      </c>
      <c r="AF21" s="51" t="str">
        <f t="shared" si="7"/>
        <v xml:space="preserve"> </v>
      </c>
      <c r="AG21" s="51">
        <f t="shared" si="7"/>
        <v>1</v>
      </c>
      <c r="AH21" s="50" t="str">
        <f t="shared" si="7"/>
        <v xml:space="preserve"> </v>
      </c>
      <c r="AI21" s="93">
        <f t="shared" si="2"/>
        <v>1</v>
      </c>
      <c r="AK21" s="1"/>
      <c r="BS21" s="1">
        <f t="shared" si="3"/>
        <v>9</v>
      </c>
      <c r="BW21" s="1" t="e">
        <f t="shared" si="4"/>
        <v>#REF!</v>
      </c>
    </row>
    <row r="22" spans="1:191">
      <c r="A22" s="117" t="s">
        <v>1102</v>
      </c>
      <c r="B22" s="40">
        <v>24</v>
      </c>
      <c r="C22" s="40" t="s">
        <v>1228</v>
      </c>
      <c r="D22" s="125" t="s">
        <v>728</v>
      </c>
      <c r="E22" s="125" t="s">
        <v>577</v>
      </c>
      <c r="F22" s="125" t="s">
        <v>1042</v>
      </c>
      <c r="G22" s="126" t="s">
        <v>1153</v>
      </c>
      <c r="H22" s="125" t="s">
        <v>720</v>
      </c>
      <c r="I22" s="125" t="s">
        <v>505</v>
      </c>
      <c r="J22" s="127" t="s">
        <v>1154</v>
      </c>
      <c r="K22" s="125" t="s">
        <v>506</v>
      </c>
      <c r="M22" s="118" t="s">
        <v>791</v>
      </c>
      <c r="N22" s="117"/>
      <c r="O22" s="125" t="b">
        <v>0</v>
      </c>
      <c r="P22" s="125" t="b">
        <v>0</v>
      </c>
      <c r="Q22" s="1" t="s">
        <v>73</v>
      </c>
      <c r="R22" s="18">
        <v>1085</v>
      </c>
      <c r="S22" s="124" t="s">
        <v>999</v>
      </c>
      <c r="T22" s="125"/>
      <c r="U22" s="125"/>
      <c r="V22" s="125"/>
      <c r="W22" s="125"/>
      <c r="X22" s="125"/>
      <c r="Y22" s="128"/>
      <c r="Z22" s="54">
        <f t="shared" si="6"/>
        <v>1</v>
      </c>
      <c r="AA22" s="55" t="str">
        <f t="shared" si="6"/>
        <v xml:space="preserve"> </v>
      </c>
      <c r="AB22" s="49" t="str">
        <f t="shared" si="7"/>
        <v xml:space="preserve"> </v>
      </c>
      <c r="AC22" s="51" t="str">
        <f t="shared" si="7"/>
        <v xml:space="preserve"> </v>
      </c>
      <c r="AD22" s="51" t="str">
        <f t="shared" si="7"/>
        <v xml:space="preserve"> </v>
      </c>
      <c r="AE22" s="51" t="str">
        <f t="shared" si="7"/>
        <v xml:space="preserve"> </v>
      </c>
      <c r="AF22" s="51" t="str">
        <f t="shared" si="7"/>
        <v xml:space="preserve"> </v>
      </c>
      <c r="AG22" s="51">
        <f t="shared" si="7"/>
        <v>1</v>
      </c>
      <c r="AH22" s="50" t="str">
        <f t="shared" si="7"/>
        <v xml:space="preserve"> </v>
      </c>
      <c r="AI22" s="93">
        <f t="shared" si="2"/>
        <v>1</v>
      </c>
      <c r="AK22" s="1"/>
      <c r="BS22" s="1">
        <f t="shared" si="3"/>
        <v>10</v>
      </c>
      <c r="BT22" s="1">
        <f>+BS22</f>
        <v>10</v>
      </c>
      <c r="BU22" s="37">
        <f>+SUM(BT$4:BT22)</f>
        <v>19</v>
      </c>
      <c r="BW22" s="1" t="e">
        <f t="shared" si="4"/>
        <v>#REF!</v>
      </c>
    </row>
    <row r="23" spans="1:191">
      <c r="A23" s="117" t="s">
        <v>1102</v>
      </c>
      <c r="B23" s="40">
        <v>24</v>
      </c>
      <c r="C23" s="40" t="s">
        <v>1228</v>
      </c>
      <c r="D23" s="125" t="s">
        <v>1157</v>
      </c>
      <c r="E23" s="125" t="s">
        <v>104</v>
      </c>
      <c r="F23" s="125" t="s">
        <v>1042</v>
      </c>
      <c r="G23" s="126" t="s">
        <v>1153</v>
      </c>
      <c r="H23" s="125" t="s">
        <v>720</v>
      </c>
      <c r="I23" s="125" t="s">
        <v>505</v>
      </c>
      <c r="J23" s="127" t="s">
        <v>1154</v>
      </c>
      <c r="K23" s="125" t="s">
        <v>506</v>
      </c>
      <c r="M23" s="118" t="s">
        <v>1155</v>
      </c>
      <c r="N23" s="117"/>
      <c r="O23" s="125" t="b">
        <v>0</v>
      </c>
      <c r="P23" s="125" t="b">
        <v>0</v>
      </c>
      <c r="Q23" s="1" t="s">
        <v>73</v>
      </c>
      <c r="R23" s="18">
        <v>1083</v>
      </c>
      <c r="S23" s="124" t="s">
        <v>999</v>
      </c>
      <c r="T23" s="125"/>
      <c r="U23" s="125"/>
      <c r="V23" s="125"/>
      <c r="W23" s="125"/>
      <c r="X23" s="125"/>
      <c r="Y23" s="128"/>
      <c r="Z23" s="54">
        <f t="shared" si="6"/>
        <v>1</v>
      </c>
      <c r="AA23" s="55" t="str">
        <f t="shared" si="6"/>
        <v xml:space="preserve"> </v>
      </c>
      <c r="AB23" s="49" t="str">
        <f t="shared" si="7"/>
        <v xml:space="preserve"> </v>
      </c>
      <c r="AC23" s="51" t="str">
        <f t="shared" si="7"/>
        <v xml:space="preserve"> </v>
      </c>
      <c r="AD23" s="51" t="str">
        <f t="shared" si="7"/>
        <v xml:space="preserve"> </v>
      </c>
      <c r="AE23" s="51" t="str">
        <f t="shared" si="7"/>
        <v xml:space="preserve"> </v>
      </c>
      <c r="AF23" s="51" t="str">
        <f t="shared" si="7"/>
        <v xml:space="preserve"> </v>
      </c>
      <c r="AG23" s="51">
        <f t="shared" si="7"/>
        <v>1</v>
      </c>
      <c r="AH23" s="50" t="str">
        <f t="shared" si="7"/>
        <v xml:space="preserve"> </v>
      </c>
      <c r="AI23" s="93">
        <f t="shared" si="2"/>
        <v>1</v>
      </c>
      <c r="AK23" s="1"/>
      <c r="BS23" s="1">
        <v>1</v>
      </c>
      <c r="BW23" s="1" t="e">
        <f t="shared" si="4"/>
        <v>#REF!</v>
      </c>
    </row>
    <row r="24" spans="1:191">
      <c r="A24" s="33" t="s">
        <v>1105</v>
      </c>
      <c r="B24" s="42" t="s">
        <v>1247</v>
      </c>
      <c r="C24" s="42" t="s">
        <v>1247</v>
      </c>
      <c r="D24" s="20" t="s">
        <v>1002</v>
      </c>
      <c r="E24" s="20" t="s">
        <v>1002</v>
      </c>
      <c r="F24" s="22" t="s">
        <v>1385</v>
      </c>
      <c r="G24" s="42" t="s">
        <v>1247</v>
      </c>
      <c r="H24" s="42" t="s">
        <v>1247</v>
      </c>
      <c r="I24" s="21" t="s">
        <v>1386</v>
      </c>
      <c r="J24" s="42" t="s">
        <v>1247</v>
      </c>
      <c r="K24" s="42" t="s">
        <v>1247</v>
      </c>
      <c r="L24" s="42" t="s">
        <v>1247</v>
      </c>
      <c r="M24" s="42" t="s">
        <v>1247</v>
      </c>
      <c r="N24" s="42" t="s">
        <v>1247</v>
      </c>
      <c r="O24" s="42" t="s">
        <v>1247</v>
      </c>
      <c r="P24" s="42" t="s">
        <v>1247</v>
      </c>
      <c r="Q24" s="131" t="s">
        <v>1247</v>
      </c>
      <c r="R24" s="95">
        <v>0</v>
      </c>
      <c r="S24" s="96" t="s">
        <v>1247</v>
      </c>
      <c r="T24" s="22"/>
      <c r="U24" s="22"/>
      <c r="V24" s="22"/>
      <c r="W24" s="22"/>
      <c r="X24" s="22"/>
      <c r="Y24" s="92"/>
      <c r="Z24" s="87" t="str">
        <f t="shared" si="6"/>
        <v xml:space="preserve"> </v>
      </c>
      <c r="AA24" s="88" t="str">
        <f t="shared" si="6"/>
        <v xml:space="preserve"> </v>
      </c>
      <c r="AB24" s="89" t="str">
        <f t="shared" si="7"/>
        <v xml:space="preserve"> </v>
      </c>
      <c r="AC24" s="90" t="str">
        <f t="shared" si="7"/>
        <v xml:space="preserve"> </v>
      </c>
      <c r="AD24" s="90" t="str">
        <f t="shared" si="7"/>
        <v xml:space="preserve"> </v>
      </c>
      <c r="AE24" s="90" t="str">
        <f t="shared" si="7"/>
        <v xml:space="preserve"> </v>
      </c>
      <c r="AF24" s="90" t="str">
        <f t="shared" si="7"/>
        <v xml:space="preserve"> </v>
      </c>
      <c r="AG24" s="90" t="str">
        <f t="shared" si="7"/>
        <v xml:space="preserve"> </v>
      </c>
      <c r="AH24" s="91" t="str">
        <f t="shared" si="7"/>
        <v xml:space="preserve"> </v>
      </c>
      <c r="AI24" s="94">
        <f t="shared" si="2"/>
        <v>0</v>
      </c>
      <c r="AK24" s="1"/>
      <c r="BS24" s="1">
        <f t="shared" si="3"/>
        <v>2</v>
      </c>
      <c r="BW24" s="1" t="e">
        <f t="shared" si="4"/>
        <v>#REF!</v>
      </c>
    </row>
    <row r="25" spans="1:191">
      <c r="A25" s="32" t="s">
        <v>1102</v>
      </c>
      <c r="B25" s="40">
        <v>24</v>
      </c>
      <c r="C25" s="40" t="s">
        <v>1228</v>
      </c>
      <c r="D25" s="1" t="s">
        <v>373</v>
      </c>
      <c r="E25" s="1" t="s">
        <v>374</v>
      </c>
      <c r="F25" s="1" t="s">
        <v>367</v>
      </c>
      <c r="G25" s="1" t="s">
        <v>368</v>
      </c>
      <c r="H25" s="1" t="s">
        <v>369</v>
      </c>
      <c r="I25" s="1" t="s">
        <v>370</v>
      </c>
      <c r="J25" s="1" t="s">
        <v>371</v>
      </c>
      <c r="K25" s="1" t="s">
        <v>375</v>
      </c>
      <c r="L25" s="1" t="s">
        <v>1369</v>
      </c>
      <c r="M25" s="2" t="s">
        <v>565</v>
      </c>
      <c r="N25" s="5"/>
      <c r="O25" s="1" t="b">
        <v>1</v>
      </c>
      <c r="P25" s="1" t="b">
        <v>1</v>
      </c>
      <c r="Q25" s="1" t="s">
        <v>73</v>
      </c>
      <c r="R25" s="18">
        <v>763</v>
      </c>
      <c r="S25" s="132" t="s">
        <v>995</v>
      </c>
      <c r="Y25" s="62"/>
      <c r="Z25" s="54">
        <f t="shared" si="6"/>
        <v>1</v>
      </c>
      <c r="AA25" s="55" t="str">
        <f t="shared" si="6"/>
        <v xml:space="preserve"> </v>
      </c>
      <c r="AB25" s="49" t="str">
        <f t="shared" si="7"/>
        <v xml:space="preserve"> </v>
      </c>
      <c r="AC25" s="51">
        <f t="shared" si="7"/>
        <v>1</v>
      </c>
      <c r="AD25" s="51" t="str">
        <f t="shared" si="7"/>
        <v xml:space="preserve"> </v>
      </c>
      <c r="AE25" s="51" t="str">
        <f t="shared" si="7"/>
        <v xml:space="preserve"> </v>
      </c>
      <c r="AF25" s="51" t="str">
        <f t="shared" si="7"/>
        <v xml:space="preserve"> </v>
      </c>
      <c r="AG25" s="51" t="str">
        <f t="shared" si="7"/>
        <v xml:space="preserve"> </v>
      </c>
      <c r="AH25" s="50" t="str">
        <f t="shared" si="7"/>
        <v xml:space="preserve"> </v>
      </c>
      <c r="AI25" s="93">
        <f t="shared" si="2"/>
        <v>1</v>
      </c>
      <c r="AK25" s="1"/>
      <c r="BS25" s="1">
        <f t="shared" si="3"/>
        <v>3</v>
      </c>
      <c r="BW25" s="1" t="e">
        <f t="shared" si="4"/>
        <v>#REF!</v>
      </c>
    </row>
    <row r="26" spans="1:191">
      <c r="A26" s="28" t="s">
        <v>1102</v>
      </c>
      <c r="B26" s="41">
        <v>24</v>
      </c>
      <c r="C26" s="41" t="s">
        <v>1227</v>
      </c>
      <c r="D26" s="10" t="s">
        <v>376</v>
      </c>
      <c r="E26" s="10" t="s">
        <v>377</v>
      </c>
      <c r="F26" s="10" t="s">
        <v>367</v>
      </c>
      <c r="G26" s="10" t="s">
        <v>368</v>
      </c>
      <c r="H26" s="10" t="s">
        <v>369</v>
      </c>
      <c r="I26" s="10" t="s">
        <v>370</v>
      </c>
      <c r="J26" s="10" t="s">
        <v>371</v>
      </c>
      <c r="K26" s="10" t="s">
        <v>378</v>
      </c>
      <c r="L26" s="10" t="s">
        <v>1369</v>
      </c>
      <c r="M26" s="12" t="s">
        <v>1387</v>
      </c>
      <c r="N26" s="28"/>
      <c r="O26" s="24" t="b">
        <v>0</v>
      </c>
      <c r="P26" s="24" t="b">
        <v>0</v>
      </c>
      <c r="Q26" s="10" t="s">
        <v>73</v>
      </c>
      <c r="R26" s="16">
        <v>1136</v>
      </c>
      <c r="S26" s="132" t="s">
        <v>995</v>
      </c>
      <c r="Y26" s="62"/>
      <c r="Z26" s="54">
        <f t="shared" si="6"/>
        <v>1</v>
      </c>
      <c r="AA26" s="55" t="str">
        <f t="shared" si="6"/>
        <v xml:space="preserve"> </v>
      </c>
      <c r="AB26" s="49" t="str">
        <f t="shared" si="7"/>
        <v xml:space="preserve"> </v>
      </c>
      <c r="AC26" s="51">
        <f t="shared" si="7"/>
        <v>1</v>
      </c>
      <c r="AD26" s="51" t="str">
        <f t="shared" si="7"/>
        <v xml:space="preserve"> </v>
      </c>
      <c r="AE26" s="51" t="str">
        <f t="shared" si="7"/>
        <v xml:space="preserve"> </v>
      </c>
      <c r="AF26" s="51" t="str">
        <f t="shared" si="7"/>
        <v xml:space="preserve"> </v>
      </c>
      <c r="AG26" s="51" t="str">
        <f t="shared" si="7"/>
        <v xml:space="preserve"> </v>
      </c>
      <c r="AH26" s="50" t="str">
        <f t="shared" si="7"/>
        <v xml:space="preserve"> </v>
      </c>
      <c r="AI26" s="93">
        <f t="shared" si="2"/>
        <v>1</v>
      </c>
      <c r="AK26" s="1"/>
      <c r="BS26" s="1">
        <f t="shared" si="3"/>
        <v>4</v>
      </c>
      <c r="BT26" s="1">
        <f>+BS26</f>
        <v>4</v>
      </c>
      <c r="BU26" s="37">
        <f>+SUM(BT$4:BT26)</f>
        <v>23</v>
      </c>
      <c r="BW26" s="1" t="e">
        <f t="shared" si="4"/>
        <v>#REF!</v>
      </c>
    </row>
    <row r="27" spans="1:191">
      <c r="A27" s="32" t="s">
        <v>1102</v>
      </c>
      <c r="B27" s="40">
        <v>24</v>
      </c>
      <c r="C27" s="40" t="s">
        <v>1228</v>
      </c>
      <c r="D27" s="1" t="s">
        <v>153</v>
      </c>
      <c r="E27" s="6" t="s">
        <v>366</v>
      </c>
      <c r="F27" s="1" t="s">
        <v>367</v>
      </c>
      <c r="G27" s="1" t="s">
        <v>368</v>
      </c>
      <c r="H27" s="1" t="s">
        <v>369</v>
      </c>
      <c r="I27" s="1" t="s">
        <v>370</v>
      </c>
      <c r="J27" s="1" t="s">
        <v>371</v>
      </c>
      <c r="K27" s="1" t="s">
        <v>372</v>
      </c>
      <c r="L27" s="81" t="s">
        <v>1273</v>
      </c>
      <c r="M27" s="2" t="s">
        <v>566</v>
      </c>
      <c r="N27" s="5"/>
      <c r="O27" s="1" t="b">
        <v>1</v>
      </c>
      <c r="P27" s="1" t="b">
        <v>1</v>
      </c>
      <c r="Q27" s="1" t="s">
        <v>73</v>
      </c>
      <c r="R27" s="18">
        <v>764</v>
      </c>
      <c r="S27" s="132" t="s">
        <v>995</v>
      </c>
      <c r="Y27" s="62"/>
      <c r="Z27" s="54">
        <f t="shared" si="6"/>
        <v>1</v>
      </c>
      <c r="AA27" s="55" t="str">
        <f t="shared" si="6"/>
        <v xml:space="preserve"> </v>
      </c>
      <c r="AB27" s="49" t="str">
        <f t="shared" si="7"/>
        <v xml:space="preserve"> </v>
      </c>
      <c r="AC27" s="51">
        <f t="shared" si="7"/>
        <v>1</v>
      </c>
      <c r="AD27" s="51" t="str">
        <f t="shared" si="7"/>
        <v xml:space="preserve"> </v>
      </c>
      <c r="AE27" s="51" t="str">
        <f t="shared" si="7"/>
        <v xml:space="preserve"> </v>
      </c>
      <c r="AF27" s="51" t="str">
        <f t="shared" si="7"/>
        <v xml:space="preserve"> </v>
      </c>
      <c r="AG27" s="51" t="str">
        <f t="shared" si="7"/>
        <v xml:space="preserve"> </v>
      </c>
      <c r="AH27" s="50" t="str">
        <f t="shared" si="7"/>
        <v xml:space="preserve"> </v>
      </c>
      <c r="AI27" s="93">
        <f t="shared" si="2"/>
        <v>1</v>
      </c>
      <c r="AK27" s="1"/>
      <c r="BS27" s="1">
        <v>1</v>
      </c>
      <c r="BT27" s="1">
        <f>+BS27</f>
        <v>1</v>
      </c>
      <c r="BU27" s="37">
        <f>+SUM(BT$4:BT27)</f>
        <v>24</v>
      </c>
      <c r="BW27" s="1" t="e">
        <f t="shared" si="4"/>
        <v>#REF!</v>
      </c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</row>
    <row r="28" spans="1:191">
      <c r="A28" s="32" t="s">
        <v>1102</v>
      </c>
      <c r="B28" s="40">
        <v>24</v>
      </c>
      <c r="C28" s="40" t="s">
        <v>1228</v>
      </c>
      <c r="D28" s="1" t="s">
        <v>394</v>
      </c>
      <c r="E28" s="1" t="s">
        <v>395</v>
      </c>
      <c r="F28" s="1" t="s">
        <v>367</v>
      </c>
      <c r="G28" s="1" t="s">
        <v>368</v>
      </c>
      <c r="H28" s="1" t="s">
        <v>369</v>
      </c>
      <c r="I28" s="1" t="s">
        <v>370</v>
      </c>
      <c r="J28" s="1" t="s">
        <v>371</v>
      </c>
      <c r="K28" s="1" t="s">
        <v>382</v>
      </c>
      <c r="M28" s="2" t="s">
        <v>564</v>
      </c>
      <c r="N28" s="5"/>
      <c r="O28" s="1" t="b">
        <v>1</v>
      </c>
      <c r="P28" s="1" t="b">
        <v>1</v>
      </c>
      <c r="Q28" s="1" t="s">
        <v>73</v>
      </c>
      <c r="R28" s="18">
        <v>765</v>
      </c>
      <c r="S28" s="132" t="s">
        <v>995</v>
      </c>
      <c r="Y28" s="62"/>
      <c r="Z28" s="54">
        <f t="shared" si="6"/>
        <v>1</v>
      </c>
      <c r="AA28" s="55" t="str">
        <f t="shared" si="6"/>
        <v xml:space="preserve"> </v>
      </c>
      <c r="AB28" s="49" t="str">
        <f t="shared" si="7"/>
        <v xml:space="preserve"> </v>
      </c>
      <c r="AC28" s="51">
        <f t="shared" si="7"/>
        <v>1</v>
      </c>
      <c r="AD28" s="51" t="str">
        <f t="shared" si="7"/>
        <v xml:space="preserve"> </v>
      </c>
      <c r="AE28" s="51" t="str">
        <f t="shared" si="7"/>
        <v xml:space="preserve"> </v>
      </c>
      <c r="AF28" s="51" t="str">
        <f t="shared" si="7"/>
        <v xml:space="preserve"> </v>
      </c>
      <c r="AG28" s="51" t="str">
        <f t="shared" si="7"/>
        <v xml:space="preserve"> </v>
      </c>
      <c r="AH28" s="50" t="str">
        <f t="shared" si="7"/>
        <v xml:space="preserve"> </v>
      </c>
      <c r="AI28" s="93">
        <f t="shared" si="2"/>
        <v>1</v>
      </c>
      <c r="AK28" s="1"/>
      <c r="BS28" s="1">
        <v>1</v>
      </c>
      <c r="BW28" s="1" t="e">
        <f t="shared" si="4"/>
        <v>#REF!</v>
      </c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</row>
    <row r="29" spans="1:191">
      <c r="A29" s="32" t="s">
        <v>1102</v>
      </c>
      <c r="B29" s="40">
        <v>24</v>
      </c>
      <c r="C29" s="40" t="s">
        <v>1228</v>
      </c>
      <c r="D29" s="1" t="s">
        <v>153</v>
      </c>
      <c r="E29" s="1" t="s">
        <v>1164</v>
      </c>
      <c r="F29" s="1" t="s">
        <v>367</v>
      </c>
      <c r="G29" s="1" t="s">
        <v>368</v>
      </c>
      <c r="H29" s="1" t="s">
        <v>369</v>
      </c>
      <c r="I29" s="1" t="s">
        <v>370</v>
      </c>
      <c r="J29" s="1" t="s">
        <v>371</v>
      </c>
      <c r="K29" s="1" t="s">
        <v>385</v>
      </c>
      <c r="M29" s="2" t="s">
        <v>1165</v>
      </c>
      <c r="N29" s="5"/>
      <c r="O29" s="1" t="b">
        <v>0</v>
      </c>
      <c r="P29" s="1" t="b">
        <v>0</v>
      </c>
      <c r="Q29" s="1" t="s">
        <v>73</v>
      </c>
      <c r="R29" s="18">
        <v>1090</v>
      </c>
      <c r="S29" s="132" t="s">
        <v>995</v>
      </c>
      <c r="Y29" s="62"/>
      <c r="Z29" s="54">
        <f t="shared" si="6"/>
        <v>1</v>
      </c>
      <c r="AA29" s="55" t="str">
        <f t="shared" si="6"/>
        <v xml:space="preserve"> </v>
      </c>
      <c r="AB29" s="49" t="str">
        <f t="shared" si="7"/>
        <v xml:space="preserve"> </v>
      </c>
      <c r="AC29" s="51">
        <f t="shared" si="7"/>
        <v>1</v>
      </c>
      <c r="AD29" s="51" t="str">
        <f t="shared" si="7"/>
        <v xml:space="preserve"> </v>
      </c>
      <c r="AE29" s="51" t="str">
        <f t="shared" si="7"/>
        <v xml:space="preserve"> </v>
      </c>
      <c r="AF29" s="51" t="str">
        <f t="shared" si="7"/>
        <v xml:space="preserve"> </v>
      </c>
      <c r="AG29" s="51" t="str">
        <f t="shared" si="7"/>
        <v xml:space="preserve"> </v>
      </c>
      <c r="AH29" s="50" t="str">
        <f t="shared" si="7"/>
        <v xml:space="preserve"> </v>
      </c>
      <c r="AI29" s="93">
        <f t="shared" si="2"/>
        <v>1</v>
      </c>
      <c r="AK29" s="1"/>
      <c r="BS29" s="1">
        <f t="shared" si="3"/>
        <v>2</v>
      </c>
      <c r="BW29" s="1" t="e">
        <f t="shared" si="4"/>
        <v>#REF!</v>
      </c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</row>
    <row r="30" spans="1:191">
      <c r="A30" s="32" t="s">
        <v>1102</v>
      </c>
      <c r="B30" s="40">
        <v>24</v>
      </c>
      <c r="C30" s="40" t="s">
        <v>1228</v>
      </c>
      <c r="D30" s="1" t="s">
        <v>867</v>
      </c>
      <c r="E30" s="1" t="s">
        <v>379</v>
      </c>
      <c r="F30" s="1" t="s">
        <v>367</v>
      </c>
      <c r="G30" s="1" t="s">
        <v>368</v>
      </c>
      <c r="H30" s="1" t="s">
        <v>369</v>
      </c>
      <c r="I30" s="1" t="s">
        <v>370</v>
      </c>
      <c r="J30" s="1" t="s">
        <v>371</v>
      </c>
      <c r="K30" s="1" t="s">
        <v>380</v>
      </c>
      <c r="M30" s="2" t="s">
        <v>567</v>
      </c>
      <c r="N30" s="5"/>
      <c r="O30" s="1" t="b">
        <v>1</v>
      </c>
      <c r="P30" s="1" t="b">
        <v>1</v>
      </c>
      <c r="Q30" s="1" t="s">
        <v>73</v>
      </c>
      <c r="R30" s="18">
        <v>768</v>
      </c>
      <c r="S30" s="132" t="s">
        <v>995</v>
      </c>
      <c r="Y30" s="62"/>
      <c r="Z30" s="54">
        <f t="shared" si="6"/>
        <v>1</v>
      </c>
      <c r="AA30" s="55" t="str">
        <f t="shared" si="6"/>
        <v xml:space="preserve"> </v>
      </c>
      <c r="AB30" s="49" t="str">
        <f t="shared" si="7"/>
        <v xml:space="preserve"> </v>
      </c>
      <c r="AC30" s="51">
        <f t="shared" si="7"/>
        <v>1</v>
      </c>
      <c r="AD30" s="51" t="str">
        <f t="shared" si="7"/>
        <v xml:space="preserve"> </v>
      </c>
      <c r="AE30" s="51" t="str">
        <f t="shared" si="7"/>
        <v xml:space="preserve"> </v>
      </c>
      <c r="AF30" s="51" t="str">
        <f t="shared" si="7"/>
        <v xml:space="preserve"> </v>
      </c>
      <c r="AG30" s="51" t="str">
        <f t="shared" si="7"/>
        <v xml:space="preserve"> </v>
      </c>
      <c r="AH30" s="50" t="str">
        <f t="shared" si="7"/>
        <v xml:space="preserve"> </v>
      </c>
      <c r="AI30" s="93">
        <f t="shared" si="2"/>
        <v>1</v>
      </c>
      <c r="AK30" s="1"/>
      <c r="BS30" s="1">
        <f t="shared" si="3"/>
        <v>3</v>
      </c>
      <c r="BW30" s="1" t="e">
        <f t="shared" si="4"/>
        <v>#REF!</v>
      </c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</row>
    <row r="31" spans="1:191">
      <c r="A31" s="32" t="s">
        <v>1102</v>
      </c>
      <c r="B31" s="40">
        <v>24</v>
      </c>
      <c r="C31" s="40" t="s">
        <v>1228</v>
      </c>
      <c r="D31" s="1" t="s">
        <v>383</v>
      </c>
      <c r="E31" s="1" t="s">
        <v>561</v>
      </c>
      <c r="F31" s="1" t="s">
        <v>367</v>
      </c>
      <c r="G31" s="1" t="s">
        <v>368</v>
      </c>
      <c r="H31" s="1" t="s">
        <v>369</v>
      </c>
      <c r="I31" s="1" t="s">
        <v>370</v>
      </c>
      <c r="J31" s="1" t="s">
        <v>371</v>
      </c>
      <c r="K31" s="1" t="s">
        <v>384</v>
      </c>
      <c r="L31" s="1" t="s">
        <v>1369</v>
      </c>
      <c r="M31" s="2" t="s">
        <v>636</v>
      </c>
      <c r="N31" s="5"/>
      <c r="O31" s="1" t="b">
        <v>1</v>
      </c>
      <c r="P31" s="1" t="b">
        <v>1</v>
      </c>
      <c r="Q31" s="1" t="s">
        <v>73</v>
      </c>
      <c r="R31" s="18">
        <v>769</v>
      </c>
      <c r="S31" s="132" t="s">
        <v>995</v>
      </c>
      <c r="Y31" s="62"/>
      <c r="Z31" s="54">
        <f t="shared" si="6"/>
        <v>1</v>
      </c>
      <c r="AA31" s="55" t="str">
        <f t="shared" si="6"/>
        <v xml:space="preserve"> </v>
      </c>
      <c r="AB31" s="49" t="str">
        <f t="shared" si="7"/>
        <v xml:space="preserve"> </v>
      </c>
      <c r="AC31" s="51">
        <f t="shared" si="7"/>
        <v>1</v>
      </c>
      <c r="AD31" s="51" t="str">
        <f t="shared" si="7"/>
        <v xml:space="preserve"> </v>
      </c>
      <c r="AE31" s="51" t="str">
        <f t="shared" si="7"/>
        <v xml:space="preserve"> </v>
      </c>
      <c r="AF31" s="51" t="str">
        <f t="shared" si="7"/>
        <v xml:space="preserve"> </v>
      </c>
      <c r="AG31" s="51" t="str">
        <f t="shared" si="7"/>
        <v xml:space="preserve"> </v>
      </c>
      <c r="AH31" s="50" t="str">
        <f t="shared" si="7"/>
        <v xml:space="preserve"> </v>
      </c>
      <c r="AI31" s="93">
        <f t="shared" si="2"/>
        <v>1</v>
      </c>
      <c r="AK31" s="1"/>
      <c r="BS31" s="1">
        <f t="shared" si="3"/>
        <v>4</v>
      </c>
      <c r="BW31" s="1" t="e">
        <f t="shared" si="4"/>
        <v>#REF!</v>
      </c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</row>
    <row r="32" spans="1:191" s="4" customFormat="1">
      <c r="A32" s="32" t="s">
        <v>1102</v>
      </c>
      <c r="B32" s="40">
        <v>24</v>
      </c>
      <c r="C32" s="40" t="s">
        <v>1228</v>
      </c>
      <c r="D32" s="1" t="s">
        <v>1160</v>
      </c>
      <c r="E32" s="1" t="s">
        <v>287</v>
      </c>
      <c r="F32" s="1" t="s">
        <v>367</v>
      </c>
      <c r="G32" s="1" t="s">
        <v>368</v>
      </c>
      <c r="H32" s="1" t="s">
        <v>369</v>
      </c>
      <c r="I32" s="1" t="s">
        <v>370</v>
      </c>
      <c r="J32" s="1" t="s">
        <v>371</v>
      </c>
      <c r="K32" s="1" t="s">
        <v>1161</v>
      </c>
      <c r="L32" s="1"/>
      <c r="M32" s="2" t="s">
        <v>1163</v>
      </c>
      <c r="N32" s="5"/>
      <c r="O32" s="1" t="b">
        <v>0</v>
      </c>
      <c r="P32" s="1" t="b">
        <v>0</v>
      </c>
      <c r="Q32" s="1" t="s">
        <v>73</v>
      </c>
      <c r="R32" s="18">
        <v>1089</v>
      </c>
      <c r="S32" s="132" t="s">
        <v>995</v>
      </c>
      <c r="T32" s="1"/>
      <c r="U32" s="1"/>
      <c r="V32" s="1"/>
      <c r="W32" s="1"/>
      <c r="X32" s="1"/>
      <c r="Y32" s="62"/>
      <c r="Z32" s="54">
        <f t="shared" si="6"/>
        <v>1</v>
      </c>
      <c r="AA32" s="55" t="str">
        <f t="shared" si="6"/>
        <v xml:space="preserve"> </v>
      </c>
      <c r="AB32" s="49" t="str">
        <f t="shared" si="7"/>
        <v xml:space="preserve"> </v>
      </c>
      <c r="AC32" s="51">
        <f t="shared" si="7"/>
        <v>1</v>
      </c>
      <c r="AD32" s="51" t="str">
        <f t="shared" si="7"/>
        <v xml:space="preserve"> </v>
      </c>
      <c r="AE32" s="51" t="str">
        <f t="shared" si="7"/>
        <v xml:space="preserve"> </v>
      </c>
      <c r="AF32" s="51" t="str">
        <f t="shared" si="7"/>
        <v xml:space="preserve"> </v>
      </c>
      <c r="AG32" s="51" t="str">
        <f t="shared" si="7"/>
        <v xml:space="preserve"> </v>
      </c>
      <c r="AH32" s="50" t="str">
        <f t="shared" si="7"/>
        <v xml:space="preserve"> </v>
      </c>
      <c r="AI32" s="93">
        <f t="shared" si="2"/>
        <v>1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>
        <f t="shared" si="3"/>
        <v>5</v>
      </c>
      <c r="BT32" s="1"/>
      <c r="BU32" s="1"/>
      <c r="BV32" s="1"/>
      <c r="BW32" s="1" t="e">
        <f t="shared" si="4"/>
        <v>#REF!</v>
      </c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</row>
    <row r="33" spans="1:191" s="4" customFormat="1">
      <c r="A33" s="32" t="s">
        <v>1102</v>
      </c>
      <c r="B33" s="40">
        <v>24</v>
      </c>
      <c r="C33" s="40" t="s">
        <v>1228</v>
      </c>
      <c r="D33" s="1" t="s">
        <v>525</v>
      </c>
      <c r="E33" s="1" t="s">
        <v>1159</v>
      </c>
      <c r="F33" s="1" t="s">
        <v>367</v>
      </c>
      <c r="G33" s="1" t="s">
        <v>368</v>
      </c>
      <c r="H33" s="1" t="s">
        <v>369</v>
      </c>
      <c r="I33" s="1" t="s">
        <v>370</v>
      </c>
      <c r="J33" s="1" t="s">
        <v>371</v>
      </c>
      <c r="K33" s="1" t="s">
        <v>381</v>
      </c>
      <c r="L33" s="1"/>
      <c r="M33" s="2" t="s">
        <v>1162</v>
      </c>
      <c r="N33" s="5"/>
      <c r="O33" s="1" t="b">
        <v>0</v>
      </c>
      <c r="P33" s="1" t="b">
        <v>0</v>
      </c>
      <c r="Q33" s="1" t="s">
        <v>73</v>
      </c>
      <c r="R33" s="18">
        <v>1088</v>
      </c>
      <c r="S33" s="132" t="s">
        <v>995</v>
      </c>
      <c r="T33" s="1"/>
      <c r="U33" s="1"/>
      <c r="V33" s="1"/>
      <c r="W33" s="1"/>
      <c r="X33" s="1"/>
      <c r="Y33" s="62"/>
      <c r="Z33" s="54">
        <f t="shared" si="6"/>
        <v>1</v>
      </c>
      <c r="AA33" s="55" t="str">
        <f t="shared" si="6"/>
        <v xml:space="preserve"> </v>
      </c>
      <c r="AB33" s="49" t="str">
        <f t="shared" si="7"/>
        <v xml:space="preserve"> </v>
      </c>
      <c r="AC33" s="51">
        <f t="shared" si="7"/>
        <v>1</v>
      </c>
      <c r="AD33" s="51" t="str">
        <f t="shared" si="7"/>
        <v xml:space="preserve"> </v>
      </c>
      <c r="AE33" s="51" t="str">
        <f t="shared" si="7"/>
        <v xml:space="preserve"> </v>
      </c>
      <c r="AF33" s="51" t="str">
        <f t="shared" si="7"/>
        <v xml:space="preserve"> </v>
      </c>
      <c r="AG33" s="51" t="str">
        <f t="shared" si="7"/>
        <v xml:space="preserve"> </v>
      </c>
      <c r="AH33" s="50" t="str">
        <f t="shared" si="7"/>
        <v xml:space="preserve"> </v>
      </c>
      <c r="AI33" s="93">
        <f t="shared" si="2"/>
        <v>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>
        <f t="shared" si="3"/>
        <v>6</v>
      </c>
      <c r="BT33" s="1"/>
      <c r="BU33" s="1"/>
      <c r="BV33" s="1"/>
      <c r="BW33" s="1" t="e">
        <f t="shared" si="4"/>
        <v>#REF!</v>
      </c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</row>
    <row r="34" spans="1:191" s="4" customFormat="1">
      <c r="A34" s="32" t="s">
        <v>1102</v>
      </c>
      <c r="B34" s="40">
        <v>24</v>
      </c>
      <c r="C34" s="40" t="s">
        <v>1228</v>
      </c>
      <c r="D34" s="1" t="s">
        <v>482</v>
      </c>
      <c r="E34" s="1" t="s">
        <v>483</v>
      </c>
      <c r="F34" s="1" t="s">
        <v>367</v>
      </c>
      <c r="G34" s="1" t="s">
        <v>368</v>
      </c>
      <c r="H34" s="1" t="s">
        <v>369</v>
      </c>
      <c r="I34" s="1" t="s">
        <v>370</v>
      </c>
      <c r="J34" s="1" t="s">
        <v>371</v>
      </c>
      <c r="K34" s="1" t="s">
        <v>484</v>
      </c>
      <c r="L34" s="1"/>
      <c r="M34" s="2" t="s">
        <v>568</v>
      </c>
      <c r="N34" s="5"/>
      <c r="O34" s="1" t="b">
        <v>1</v>
      </c>
      <c r="P34" s="1" t="b">
        <v>1</v>
      </c>
      <c r="Q34" s="1" t="s">
        <v>73</v>
      </c>
      <c r="R34" s="18">
        <v>771</v>
      </c>
      <c r="S34" s="132" t="s">
        <v>995</v>
      </c>
      <c r="T34" s="1"/>
      <c r="U34" s="1"/>
      <c r="V34" s="1"/>
      <c r="W34" s="1"/>
      <c r="X34" s="1"/>
      <c r="Y34" s="62"/>
      <c r="Z34" s="54">
        <f t="shared" si="6"/>
        <v>1</v>
      </c>
      <c r="AA34" s="55" t="str">
        <f t="shared" si="6"/>
        <v xml:space="preserve"> </v>
      </c>
      <c r="AB34" s="49" t="str">
        <f t="shared" si="7"/>
        <v xml:space="preserve"> </v>
      </c>
      <c r="AC34" s="51">
        <f t="shared" si="7"/>
        <v>1</v>
      </c>
      <c r="AD34" s="51" t="str">
        <f t="shared" si="7"/>
        <v xml:space="preserve"> </v>
      </c>
      <c r="AE34" s="51" t="str">
        <f t="shared" si="7"/>
        <v xml:space="preserve"> </v>
      </c>
      <c r="AF34" s="51" t="str">
        <f t="shared" si="7"/>
        <v xml:space="preserve"> </v>
      </c>
      <c r="AG34" s="51" t="str">
        <f t="shared" si="7"/>
        <v xml:space="preserve"> </v>
      </c>
      <c r="AH34" s="50" t="str">
        <f t="shared" si="7"/>
        <v xml:space="preserve"> </v>
      </c>
      <c r="AI34" s="93">
        <f t="shared" si="2"/>
        <v>1</v>
      </c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>
        <f t="shared" si="3"/>
        <v>7</v>
      </c>
      <c r="BT34" s="1"/>
      <c r="BU34" s="1"/>
      <c r="BV34" s="1"/>
      <c r="BW34" s="1" t="e">
        <f t="shared" si="4"/>
        <v>#REF!</v>
      </c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</row>
    <row r="35" spans="1:191" s="4" customFormat="1">
      <c r="A35" s="28" t="s">
        <v>1102</v>
      </c>
      <c r="B35" s="41" t="s">
        <v>1388</v>
      </c>
      <c r="C35" s="41" t="s">
        <v>1227</v>
      </c>
      <c r="D35" s="15" t="s">
        <v>1389</v>
      </c>
      <c r="E35" s="15" t="s">
        <v>1390</v>
      </c>
      <c r="F35" s="10" t="s">
        <v>1043</v>
      </c>
      <c r="G35" s="10" t="s">
        <v>916</v>
      </c>
      <c r="H35" s="10" t="s">
        <v>522</v>
      </c>
      <c r="I35" s="10" t="s">
        <v>523</v>
      </c>
      <c r="J35" s="11">
        <v>95814</v>
      </c>
      <c r="K35" s="15" t="s">
        <v>1391</v>
      </c>
      <c r="L35" s="10"/>
      <c r="M35" s="12" t="s">
        <v>1392</v>
      </c>
      <c r="N35" s="28"/>
      <c r="O35" s="24"/>
      <c r="P35" s="24"/>
      <c r="Q35" s="10" t="s">
        <v>73</v>
      </c>
      <c r="R35" s="16">
        <v>1115</v>
      </c>
      <c r="S35" s="132" t="s">
        <v>995</v>
      </c>
      <c r="T35" s="1"/>
      <c r="U35" s="1"/>
      <c r="V35" s="1"/>
      <c r="W35" s="1"/>
      <c r="X35" s="1"/>
      <c r="Y35" s="62"/>
      <c r="Z35" s="54">
        <f t="shared" ref="Z35:AA80" si="8">IF(AND($A35="Y", $Q35=Z$3),1," ")</f>
        <v>1</v>
      </c>
      <c r="AA35" s="55"/>
      <c r="AB35" s="49" t="str">
        <f t="shared" si="7"/>
        <v xml:space="preserve"> </v>
      </c>
      <c r="AC35" s="51">
        <f t="shared" si="7"/>
        <v>1</v>
      </c>
      <c r="AD35" s="51" t="str">
        <f t="shared" si="7"/>
        <v xml:space="preserve"> </v>
      </c>
      <c r="AE35" s="51" t="str">
        <f t="shared" si="7"/>
        <v xml:space="preserve"> </v>
      </c>
      <c r="AF35" s="51" t="str">
        <f t="shared" si="7"/>
        <v xml:space="preserve"> </v>
      </c>
      <c r="AG35" s="51" t="str">
        <f t="shared" si="7"/>
        <v xml:space="preserve"> </v>
      </c>
      <c r="AH35" s="50" t="str">
        <f t="shared" si="7"/>
        <v xml:space="preserve"> </v>
      </c>
      <c r="AI35" s="93">
        <f t="shared" si="2"/>
        <v>1</v>
      </c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>
        <f t="shared" si="3"/>
        <v>8</v>
      </c>
      <c r="BT35" s="1"/>
      <c r="BU35" s="1"/>
      <c r="BV35" s="1"/>
      <c r="BW35" s="1" t="e">
        <f t="shared" si="4"/>
        <v>#REF!</v>
      </c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</row>
    <row r="36" spans="1:191" s="4" customFormat="1">
      <c r="A36" s="5" t="s">
        <v>1102</v>
      </c>
      <c r="B36" s="40" t="s">
        <v>1388</v>
      </c>
      <c r="C36" s="30" t="s">
        <v>1228</v>
      </c>
      <c r="D36" s="1" t="s">
        <v>97</v>
      </c>
      <c r="E36" s="1" t="s">
        <v>748</v>
      </c>
      <c r="F36" s="1" t="s">
        <v>1043</v>
      </c>
      <c r="G36" s="1" t="s">
        <v>916</v>
      </c>
      <c r="H36" s="1" t="s">
        <v>522</v>
      </c>
      <c r="I36" s="1" t="s">
        <v>523</v>
      </c>
      <c r="J36" s="8">
        <v>95814</v>
      </c>
      <c r="K36" s="1" t="s">
        <v>917</v>
      </c>
      <c r="L36" s="1"/>
      <c r="M36" s="2" t="s">
        <v>755</v>
      </c>
      <c r="N36" s="5"/>
      <c r="O36" s="1" t="b">
        <v>1</v>
      </c>
      <c r="P36" s="1" t="b">
        <v>1</v>
      </c>
      <c r="Q36" s="1" t="s">
        <v>73</v>
      </c>
      <c r="R36" s="18">
        <v>776</v>
      </c>
      <c r="S36" s="132" t="s">
        <v>995</v>
      </c>
      <c r="T36" s="1"/>
      <c r="U36" s="1"/>
      <c r="V36" s="1"/>
      <c r="W36" s="1"/>
      <c r="X36" s="1"/>
      <c r="Y36" s="62"/>
      <c r="Z36" s="54">
        <f t="shared" si="8"/>
        <v>1</v>
      </c>
      <c r="AA36" s="55" t="str">
        <f>IF(AND($A36="Y", $Q36=AA$3),1," ")</f>
        <v xml:space="preserve"> </v>
      </c>
      <c r="AB36" s="49" t="str">
        <f t="shared" ref="AB36:AH51" si="9">IF(AND($A36="Y", $S36=AB$3),1," ")</f>
        <v xml:space="preserve"> </v>
      </c>
      <c r="AC36" s="51">
        <f t="shared" si="9"/>
        <v>1</v>
      </c>
      <c r="AD36" s="51" t="str">
        <f t="shared" si="9"/>
        <v xml:space="preserve"> </v>
      </c>
      <c r="AE36" s="51" t="str">
        <f t="shared" si="9"/>
        <v xml:space="preserve"> </v>
      </c>
      <c r="AF36" s="51" t="str">
        <f t="shared" si="9"/>
        <v xml:space="preserve"> </v>
      </c>
      <c r="AG36" s="51" t="str">
        <f t="shared" si="9"/>
        <v xml:space="preserve"> </v>
      </c>
      <c r="AH36" s="50" t="str">
        <f t="shared" si="9"/>
        <v xml:space="preserve"> </v>
      </c>
      <c r="AI36" s="93">
        <f t="shared" si="2"/>
        <v>1</v>
      </c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>
        <f t="shared" si="3"/>
        <v>9</v>
      </c>
      <c r="BT36" s="1">
        <f>+BS36</f>
        <v>9</v>
      </c>
      <c r="BU36" s="37">
        <f>+SUM(BT$4:BT36)</f>
        <v>33</v>
      </c>
      <c r="BV36" s="1"/>
      <c r="BW36" s="1" t="e">
        <f t="shared" si="4"/>
        <v>#REF!</v>
      </c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</row>
    <row r="37" spans="1:191">
      <c r="A37" s="5" t="s">
        <v>1102</v>
      </c>
      <c r="B37" s="40" t="s">
        <v>1388</v>
      </c>
      <c r="C37" s="30" t="s">
        <v>1228</v>
      </c>
      <c r="D37" s="1" t="s">
        <v>64</v>
      </c>
      <c r="E37" s="6" t="s">
        <v>1393</v>
      </c>
      <c r="F37" s="1" t="s">
        <v>1043</v>
      </c>
      <c r="G37" s="1" t="s">
        <v>916</v>
      </c>
      <c r="H37" s="1" t="s">
        <v>522</v>
      </c>
      <c r="I37" s="1" t="s">
        <v>523</v>
      </c>
      <c r="J37" s="8">
        <v>95814</v>
      </c>
      <c r="K37" s="1" t="s">
        <v>754</v>
      </c>
      <c r="M37" s="2" t="s">
        <v>758</v>
      </c>
      <c r="N37" s="5"/>
      <c r="O37" s="1" t="b">
        <v>1</v>
      </c>
      <c r="P37" s="1" t="b">
        <v>1</v>
      </c>
      <c r="Q37" s="1" t="s">
        <v>73</v>
      </c>
      <c r="R37" s="18">
        <v>782</v>
      </c>
      <c r="S37" s="132" t="s">
        <v>995</v>
      </c>
      <c r="Y37" s="62"/>
      <c r="Z37" s="54">
        <f t="shared" si="8"/>
        <v>1</v>
      </c>
      <c r="AA37" s="55"/>
      <c r="AB37" s="49" t="str">
        <f t="shared" si="9"/>
        <v xml:space="preserve"> </v>
      </c>
      <c r="AC37" s="51">
        <f t="shared" si="9"/>
        <v>1</v>
      </c>
      <c r="AD37" s="51" t="str">
        <f t="shared" si="9"/>
        <v xml:space="preserve"> </v>
      </c>
      <c r="AE37" s="51" t="str">
        <f t="shared" si="9"/>
        <v xml:space="preserve"> </v>
      </c>
      <c r="AF37" s="51" t="str">
        <f t="shared" si="9"/>
        <v xml:space="preserve"> </v>
      </c>
      <c r="AG37" s="51" t="str">
        <f t="shared" si="9"/>
        <v xml:space="preserve"> </v>
      </c>
      <c r="AH37" s="50" t="str">
        <f t="shared" si="9"/>
        <v xml:space="preserve"> </v>
      </c>
      <c r="AI37" s="93">
        <f t="shared" si="2"/>
        <v>1</v>
      </c>
      <c r="AK37" s="1"/>
      <c r="AN37" s="61"/>
      <c r="BS37" s="1">
        <v>1</v>
      </c>
      <c r="BT37" s="1">
        <f>+BS37</f>
        <v>1</v>
      </c>
      <c r="BU37" s="37">
        <f>+SUM(BT$4:BT37)</f>
        <v>34</v>
      </c>
      <c r="BW37" s="1" t="e">
        <f t="shared" si="4"/>
        <v>#REF!</v>
      </c>
    </row>
    <row r="38" spans="1:191" s="4" customFormat="1">
      <c r="A38" s="28" t="s">
        <v>1102</v>
      </c>
      <c r="B38" s="41" t="s">
        <v>1388</v>
      </c>
      <c r="C38" s="41" t="s">
        <v>1227</v>
      </c>
      <c r="D38" s="15" t="s">
        <v>179</v>
      </c>
      <c r="E38" s="15" t="s">
        <v>151</v>
      </c>
      <c r="F38" s="10" t="s">
        <v>1043</v>
      </c>
      <c r="G38" s="10" t="s">
        <v>916</v>
      </c>
      <c r="H38" s="10" t="s">
        <v>522</v>
      </c>
      <c r="I38" s="10" t="s">
        <v>523</v>
      </c>
      <c r="J38" s="11">
        <v>95814</v>
      </c>
      <c r="K38" s="15" t="s">
        <v>1394</v>
      </c>
      <c r="L38" s="10" t="s">
        <v>1395</v>
      </c>
      <c r="M38" s="12" t="s">
        <v>1396</v>
      </c>
      <c r="N38" s="28"/>
      <c r="O38" s="24"/>
      <c r="P38" s="24"/>
      <c r="Q38" s="10" t="s">
        <v>73</v>
      </c>
      <c r="R38" s="16">
        <v>1116</v>
      </c>
      <c r="S38" s="132" t="s">
        <v>995</v>
      </c>
      <c r="T38" s="1"/>
      <c r="U38" s="1"/>
      <c r="V38" s="1"/>
      <c r="W38" s="1"/>
      <c r="X38" s="1"/>
      <c r="Y38" s="62"/>
      <c r="Z38" s="54">
        <f t="shared" si="8"/>
        <v>1</v>
      </c>
      <c r="AA38" s="55"/>
      <c r="AB38" s="49" t="str">
        <f t="shared" si="9"/>
        <v xml:space="preserve"> </v>
      </c>
      <c r="AC38" s="51">
        <f t="shared" si="9"/>
        <v>1</v>
      </c>
      <c r="AD38" s="51" t="str">
        <f t="shared" si="9"/>
        <v xml:space="preserve"> </v>
      </c>
      <c r="AE38" s="51" t="str">
        <f t="shared" si="9"/>
        <v xml:space="preserve"> </v>
      </c>
      <c r="AF38" s="51" t="str">
        <f t="shared" si="9"/>
        <v xml:space="preserve"> </v>
      </c>
      <c r="AG38" s="51" t="str">
        <f t="shared" si="9"/>
        <v xml:space="preserve"> </v>
      </c>
      <c r="AH38" s="50" t="str">
        <f t="shared" si="9"/>
        <v xml:space="preserve"> </v>
      </c>
      <c r="AI38" s="93">
        <f t="shared" si="2"/>
        <v>1</v>
      </c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</row>
    <row r="39" spans="1:191" s="4" customFormat="1">
      <c r="A39" s="5" t="s">
        <v>1102</v>
      </c>
      <c r="B39" s="40" t="s">
        <v>1388</v>
      </c>
      <c r="C39" s="30" t="s">
        <v>1228</v>
      </c>
      <c r="D39" s="1" t="s">
        <v>247</v>
      </c>
      <c r="E39" s="1" t="s">
        <v>749</v>
      </c>
      <c r="F39" s="1" t="s">
        <v>1043</v>
      </c>
      <c r="G39" s="1" t="s">
        <v>916</v>
      </c>
      <c r="H39" s="1" t="s">
        <v>522</v>
      </c>
      <c r="I39" s="1" t="s">
        <v>523</v>
      </c>
      <c r="J39" s="8">
        <v>95814</v>
      </c>
      <c r="K39" s="1" t="s">
        <v>752</v>
      </c>
      <c r="L39" s="1" t="s">
        <v>1397</v>
      </c>
      <c r="M39" s="2" t="s">
        <v>756</v>
      </c>
      <c r="N39" s="5"/>
      <c r="O39" s="1" t="b">
        <v>1</v>
      </c>
      <c r="P39" s="1" t="b">
        <v>1</v>
      </c>
      <c r="Q39" s="1" t="s">
        <v>73</v>
      </c>
      <c r="R39" s="18">
        <v>778</v>
      </c>
      <c r="S39" s="132" t="s">
        <v>995</v>
      </c>
      <c r="T39" s="1"/>
      <c r="U39" s="1"/>
      <c r="V39" s="1"/>
      <c r="W39" s="1"/>
      <c r="X39" s="1"/>
      <c r="Y39" s="62"/>
      <c r="Z39" s="54">
        <f t="shared" si="8"/>
        <v>1</v>
      </c>
      <c r="AA39" s="55" t="str">
        <f>IF(AND($A39="Y", $Q39=AA$3),1," ")</f>
        <v xml:space="preserve"> </v>
      </c>
      <c r="AB39" s="49" t="str">
        <f t="shared" si="9"/>
        <v xml:space="preserve"> </v>
      </c>
      <c r="AC39" s="51">
        <f t="shared" si="9"/>
        <v>1</v>
      </c>
      <c r="AD39" s="51" t="str">
        <f t="shared" si="9"/>
        <v xml:space="preserve"> </v>
      </c>
      <c r="AE39" s="51" t="str">
        <f t="shared" si="9"/>
        <v xml:space="preserve"> </v>
      </c>
      <c r="AF39" s="51" t="str">
        <f t="shared" si="9"/>
        <v xml:space="preserve"> </v>
      </c>
      <c r="AG39" s="51" t="str">
        <f t="shared" si="9"/>
        <v xml:space="preserve"> </v>
      </c>
      <c r="AH39" s="50" t="str">
        <f t="shared" si="9"/>
        <v xml:space="preserve"> </v>
      </c>
      <c r="AI39" s="93">
        <f t="shared" si="2"/>
        <v>1</v>
      </c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>
        <f t="shared" si="3"/>
        <v>1</v>
      </c>
      <c r="BT39" s="1"/>
      <c r="BU39" s="1"/>
      <c r="BV39" s="1"/>
      <c r="BW39" s="1" t="e">
        <f>+BW37+1</f>
        <v>#REF!</v>
      </c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</row>
    <row r="40" spans="1:191">
      <c r="A40" s="5" t="s">
        <v>1102</v>
      </c>
      <c r="B40" s="40" t="s">
        <v>1388</v>
      </c>
      <c r="C40" s="30" t="s">
        <v>1228</v>
      </c>
      <c r="D40" s="1" t="s">
        <v>179</v>
      </c>
      <c r="E40" s="1" t="s">
        <v>918</v>
      </c>
      <c r="F40" s="1" t="s">
        <v>1043</v>
      </c>
      <c r="G40" s="1" t="s">
        <v>916</v>
      </c>
      <c r="H40" s="1" t="s">
        <v>522</v>
      </c>
      <c r="I40" s="1" t="s">
        <v>523</v>
      </c>
      <c r="J40" s="8">
        <v>95814</v>
      </c>
      <c r="K40" s="1" t="s">
        <v>524</v>
      </c>
      <c r="M40" s="2" t="s">
        <v>919</v>
      </c>
      <c r="N40" s="5"/>
      <c r="O40" s="1" t="b">
        <v>1</v>
      </c>
      <c r="P40" s="3" t="b">
        <v>0</v>
      </c>
      <c r="Q40" s="1" t="s">
        <v>73</v>
      </c>
      <c r="R40" s="18">
        <v>779</v>
      </c>
      <c r="S40" s="132" t="s">
        <v>995</v>
      </c>
      <c r="Y40" s="62"/>
      <c r="Z40" s="54">
        <f t="shared" si="8"/>
        <v>1</v>
      </c>
      <c r="AA40" s="55"/>
      <c r="AB40" s="49" t="str">
        <f t="shared" si="9"/>
        <v xml:space="preserve"> </v>
      </c>
      <c r="AC40" s="51">
        <f t="shared" si="9"/>
        <v>1</v>
      </c>
      <c r="AD40" s="51" t="str">
        <f t="shared" si="9"/>
        <v xml:space="preserve"> </v>
      </c>
      <c r="AE40" s="51" t="str">
        <f t="shared" si="9"/>
        <v xml:space="preserve"> </v>
      </c>
      <c r="AF40" s="51" t="str">
        <f t="shared" si="9"/>
        <v xml:space="preserve"> </v>
      </c>
      <c r="AG40" s="51" t="str">
        <f t="shared" si="9"/>
        <v xml:space="preserve"> </v>
      </c>
      <c r="AH40" s="50" t="str">
        <f t="shared" si="9"/>
        <v xml:space="preserve"> </v>
      </c>
      <c r="AI40" s="93">
        <f t="shared" si="2"/>
        <v>1</v>
      </c>
      <c r="AK40" s="1"/>
      <c r="BS40" s="1">
        <f t="shared" si="3"/>
        <v>2</v>
      </c>
      <c r="BW40" s="1" t="e">
        <f t="shared" si="4"/>
        <v>#REF!</v>
      </c>
    </row>
    <row r="41" spans="1:191">
      <c r="A41" s="28" t="s">
        <v>1102</v>
      </c>
      <c r="B41" s="41" t="s">
        <v>1388</v>
      </c>
      <c r="C41" s="41" t="s">
        <v>1227</v>
      </c>
      <c r="D41" s="15" t="s">
        <v>1398</v>
      </c>
      <c r="E41" s="15" t="s">
        <v>1399</v>
      </c>
      <c r="F41" s="10" t="s">
        <v>1043</v>
      </c>
      <c r="G41" s="10" t="s">
        <v>916</v>
      </c>
      <c r="H41" s="10" t="s">
        <v>522</v>
      </c>
      <c r="I41" s="10" t="s">
        <v>523</v>
      </c>
      <c r="J41" s="11">
        <v>95814</v>
      </c>
      <c r="K41" s="15" t="s">
        <v>1400</v>
      </c>
      <c r="L41" s="82" t="s">
        <v>1643</v>
      </c>
      <c r="M41" s="12" t="s">
        <v>1401</v>
      </c>
      <c r="N41" s="28"/>
      <c r="O41" s="24"/>
      <c r="P41" s="24"/>
      <c r="Q41" s="10" t="s">
        <v>73</v>
      </c>
      <c r="R41" s="16">
        <v>1117</v>
      </c>
      <c r="S41" s="132" t="s">
        <v>995</v>
      </c>
      <c r="Y41" s="62"/>
      <c r="Z41" s="54">
        <f t="shared" si="8"/>
        <v>1</v>
      </c>
      <c r="AA41" s="55"/>
      <c r="AB41" s="49" t="str">
        <f t="shared" si="9"/>
        <v xml:space="preserve"> </v>
      </c>
      <c r="AC41" s="51">
        <f t="shared" si="9"/>
        <v>1</v>
      </c>
      <c r="AD41" s="51" t="str">
        <f t="shared" si="9"/>
        <v xml:space="preserve"> </v>
      </c>
      <c r="AE41" s="51" t="str">
        <f t="shared" si="9"/>
        <v xml:space="preserve"> </v>
      </c>
      <c r="AF41" s="51" t="str">
        <f t="shared" si="9"/>
        <v xml:space="preserve"> </v>
      </c>
      <c r="AG41" s="51" t="str">
        <f t="shared" si="9"/>
        <v xml:space="preserve"> </v>
      </c>
      <c r="AH41" s="50" t="str">
        <f t="shared" si="9"/>
        <v xml:space="preserve"> </v>
      </c>
      <c r="AI41" s="93">
        <f t="shared" si="2"/>
        <v>1</v>
      </c>
      <c r="AK41" s="1"/>
      <c r="BS41" s="1">
        <f t="shared" si="3"/>
        <v>3</v>
      </c>
      <c r="BW41" s="1" t="e">
        <f t="shared" si="4"/>
        <v>#REF!</v>
      </c>
    </row>
    <row r="42" spans="1:191">
      <c r="A42" s="5" t="s">
        <v>1102</v>
      </c>
      <c r="B42" s="40" t="s">
        <v>1388</v>
      </c>
      <c r="C42" s="30" t="s">
        <v>1228</v>
      </c>
      <c r="D42" s="1" t="s">
        <v>750</v>
      </c>
      <c r="E42" s="1" t="s">
        <v>751</v>
      </c>
      <c r="F42" s="1" t="s">
        <v>1043</v>
      </c>
      <c r="G42" s="1" t="s">
        <v>916</v>
      </c>
      <c r="H42" s="1" t="s">
        <v>522</v>
      </c>
      <c r="I42" s="1" t="s">
        <v>523</v>
      </c>
      <c r="J42" s="8">
        <v>95814</v>
      </c>
      <c r="K42" s="1" t="s">
        <v>753</v>
      </c>
      <c r="M42" s="2" t="s">
        <v>757</v>
      </c>
      <c r="N42" s="5"/>
      <c r="O42" s="1" t="b">
        <v>1</v>
      </c>
      <c r="P42" s="1" t="b">
        <v>1</v>
      </c>
      <c r="Q42" s="1" t="s">
        <v>73</v>
      </c>
      <c r="R42" s="18">
        <v>781</v>
      </c>
      <c r="S42" s="132" t="s">
        <v>995</v>
      </c>
      <c r="Y42" s="62"/>
      <c r="Z42" s="54">
        <f t="shared" si="8"/>
        <v>1</v>
      </c>
      <c r="AA42" s="55"/>
      <c r="AB42" s="49" t="str">
        <f t="shared" si="9"/>
        <v xml:space="preserve"> </v>
      </c>
      <c r="AC42" s="51">
        <f t="shared" si="9"/>
        <v>1</v>
      </c>
      <c r="AD42" s="51" t="str">
        <f t="shared" si="9"/>
        <v xml:space="preserve"> </v>
      </c>
      <c r="AE42" s="51" t="str">
        <f t="shared" si="9"/>
        <v xml:space="preserve"> </v>
      </c>
      <c r="AF42" s="51" t="str">
        <f t="shared" si="9"/>
        <v xml:space="preserve"> </v>
      </c>
      <c r="AG42" s="51" t="str">
        <f t="shared" si="9"/>
        <v xml:space="preserve"> </v>
      </c>
      <c r="AH42" s="50" t="str">
        <f t="shared" si="9"/>
        <v xml:space="preserve"> </v>
      </c>
      <c r="AI42" s="93">
        <f t="shared" si="2"/>
        <v>1</v>
      </c>
      <c r="AK42" s="1"/>
      <c r="BS42" s="1">
        <f t="shared" si="3"/>
        <v>4</v>
      </c>
      <c r="BW42" s="1" t="e">
        <f t="shared" si="4"/>
        <v>#REF!</v>
      </c>
    </row>
    <row r="43" spans="1:191">
      <c r="A43" s="5" t="s">
        <v>1102</v>
      </c>
      <c r="B43" s="40" t="s">
        <v>1388</v>
      </c>
      <c r="C43" s="30" t="s">
        <v>1228</v>
      </c>
      <c r="D43" s="1" t="s">
        <v>739</v>
      </c>
      <c r="E43" s="1" t="s">
        <v>938</v>
      </c>
      <c r="F43" s="1" t="s">
        <v>1043</v>
      </c>
      <c r="G43" s="1" t="s">
        <v>916</v>
      </c>
      <c r="H43" s="1" t="s">
        <v>522</v>
      </c>
      <c r="I43" s="1" t="s">
        <v>523</v>
      </c>
      <c r="J43" s="8">
        <v>95814</v>
      </c>
      <c r="K43" s="1" t="s">
        <v>1145</v>
      </c>
      <c r="L43" s="1" t="s">
        <v>1402</v>
      </c>
      <c r="M43" s="2" t="s">
        <v>1144</v>
      </c>
      <c r="N43" s="5" t="s">
        <v>1102</v>
      </c>
      <c r="O43" s="1" t="b">
        <v>0</v>
      </c>
      <c r="P43" s="3" t="b">
        <v>0</v>
      </c>
      <c r="Q43" s="1" t="s">
        <v>73</v>
      </c>
      <c r="R43" s="18">
        <v>1080</v>
      </c>
      <c r="S43" s="132" t="s">
        <v>995</v>
      </c>
      <c r="Y43" s="62"/>
      <c r="Z43" s="54">
        <f t="shared" si="8"/>
        <v>1</v>
      </c>
      <c r="AA43" s="55" t="str">
        <f t="shared" si="8"/>
        <v xml:space="preserve"> </v>
      </c>
      <c r="AB43" s="49" t="str">
        <f t="shared" si="9"/>
        <v xml:space="preserve"> </v>
      </c>
      <c r="AC43" s="51">
        <f t="shared" si="9"/>
        <v>1</v>
      </c>
      <c r="AD43" s="51" t="str">
        <f t="shared" si="9"/>
        <v xml:space="preserve"> </v>
      </c>
      <c r="AE43" s="51" t="str">
        <f t="shared" si="9"/>
        <v xml:space="preserve"> </v>
      </c>
      <c r="AF43" s="51" t="str">
        <f t="shared" si="9"/>
        <v xml:space="preserve"> </v>
      </c>
      <c r="AG43" s="51" t="str">
        <f t="shared" si="9"/>
        <v xml:space="preserve"> </v>
      </c>
      <c r="AH43" s="50" t="str">
        <f t="shared" si="9"/>
        <v xml:space="preserve"> </v>
      </c>
      <c r="AI43" s="93">
        <f t="shared" si="2"/>
        <v>1</v>
      </c>
      <c r="AK43" s="1"/>
      <c r="BS43" s="1">
        <f t="shared" si="3"/>
        <v>5</v>
      </c>
      <c r="BW43" s="1" t="e">
        <f t="shared" si="4"/>
        <v>#REF!</v>
      </c>
    </row>
    <row r="44" spans="1:191">
      <c r="A44" s="117" t="s">
        <v>1102</v>
      </c>
      <c r="B44" s="40">
        <v>24</v>
      </c>
      <c r="C44" s="40" t="s">
        <v>1228</v>
      </c>
      <c r="D44" s="1" t="s">
        <v>1209</v>
      </c>
      <c r="E44" s="1" t="s">
        <v>1210</v>
      </c>
      <c r="F44" s="1" t="s">
        <v>205</v>
      </c>
      <c r="G44" s="1" t="s">
        <v>206</v>
      </c>
      <c r="H44" s="1" t="s">
        <v>207</v>
      </c>
      <c r="I44" s="1" t="s">
        <v>208</v>
      </c>
      <c r="J44" s="1" t="s">
        <v>209</v>
      </c>
      <c r="K44" s="1" t="s">
        <v>1213</v>
      </c>
      <c r="M44" s="67" t="s">
        <v>1668</v>
      </c>
      <c r="N44" s="5"/>
      <c r="O44" s="1" t="b">
        <v>0</v>
      </c>
      <c r="P44" s="1" t="b">
        <v>0</v>
      </c>
      <c r="Q44" s="1" t="s">
        <v>73</v>
      </c>
      <c r="R44" s="18">
        <v>1093</v>
      </c>
      <c r="S44" s="133" t="s">
        <v>1000</v>
      </c>
      <c r="Y44" s="62"/>
      <c r="Z44" s="54">
        <f t="shared" si="8"/>
        <v>1</v>
      </c>
      <c r="AA44" s="55" t="str">
        <f t="shared" si="8"/>
        <v xml:space="preserve"> </v>
      </c>
      <c r="AB44" s="49" t="str">
        <f t="shared" si="9"/>
        <v xml:space="preserve"> </v>
      </c>
      <c r="AC44" s="51" t="str">
        <f t="shared" si="9"/>
        <v xml:space="preserve"> </v>
      </c>
      <c r="AD44" s="51">
        <f t="shared" si="9"/>
        <v>1</v>
      </c>
      <c r="AE44" s="51" t="str">
        <f t="shared" si="9"/>
        <v xml:space="preserve"> </v>
      </c>
      <c r="AF44" s="51" t="str">
        <f t="shared" si="9"/>
        <v xml:space="preserve"> </v>
      </c>
      <c r="AG44" s="51" t="str">
        <f t="shared" si="9"/>
        <v xml:space="preserve"> </v>
      </c>
      <c r="AH44" s="50" t="str">
        <f t="shared" si="9"/>
        <v xml:space="preserve"> </v>
      </c>
      <c r="AI44" s="93">
        <f t="shared" si="2"/>
        <v>1</v>
      </c>
      <c r="AK44" s="1"/>
      <c r="BS44" s="1">
        <f t="shared" si="3"/>
        <v>6</v>
      </c>
      <c r="BW44" s="1" t="e">
        <f t="shared" si="4"/>
        <v>#REF!</v>
      </c>
    </row>
    <row r="45" spans="1:191">
      <c r="A45" s="117" t="s">
        <v>1102</v>
      </c>
      <c r="B45" s="40">
        <v>24</v>
      </c>
      <c r="C45" s="40" t="s">
        <v>1228</v>
      </c>
      <c r="D45" s="1" t="s">
        <v>214</v>
      </c>
      <c r="E45" s="1" t="s">
        <v>215</v>
      </c>
      <c r="F45" s="6" t="s">
        <v>205</v>
      </c>
      <c r="G45" s="1" t="s">
        <v>206</v>
      </c>
      <c r="H45" s="1" t="s">
        <v>207</v>
      </c>
      <c r="I45" s="1" t="s">
        <v>208</v>
      </c>
      <c r="J45" s="1" t="s">
        <v>209</v>
      </c>
      <c r="K45" s="1" t="s">
        <v>933</v>
      </c>
      <c r="L45" s="1" t="s">
        <v>1403</v>
      </c>
      <c r="M45" s="2" t="s">
        <v>216</v>
      </c>
      <c r="N45" s="5"/>
      <c r="O45" s="1" t="b">
        <v>1</v>
      </c>
      <c r="P45" s="1" t="b">
        <v>1</v>
      </c>
      <c r="Q45" s="1" t="s">
        <v>73</v>
      </c>
      <c r="R45" s="18">
        <v>198</v>
      </c>
      <c r="S45" s="133" t="s">
        <v>1000</v>
      </c>
      <c r="Y45" s="62"/>
      <c r="Z45" s="54">
        <f t="shared" si="8"/>
        <v>1</v>
      </c>
      <c r="AA45" s="55" t="str">
        <f t="shared" si="8"/>
        <v xml:space="preserve"> </v>
      </c>
      <c r="AB45" s="49" t="str">
        <f t="shared" si="9"/>
        <v xml:space="preserve"> </v>
      </c>
      <c r="AC45" s="51" t="str">
        <f t="shared" si="9"/>
        <v xml:space="preserve"> </v>
      </c>
      <c r="AD45" s="51">
        <f t="shared" si="9"/>
        <v>1</v>
      </c>
      <c r="AE45" s="51" t="str">
        <f t="shared" si="9"/>
        <v xml:space="preserve"> </v>
      </c>
      <c r="AF45" s="51" t="str">
        <f t="shared" si="9"/>
        <v xml:space="preserve"> </v>
      </c>
      <c r="AG45" s="51" t="str">
        <f t="shared" si="9"/>
        <v xml:space="preserve"> </v>
      </c>
      <c r="AH45" s="50" t="str">
        <f t="shared" si="9"/>
        <v xml:space="preserve"> </v>
      </c>
      <c r="AI45" s="93">
        <f t="shared" si="2"/>
        <v>1</v>
      </c>
      <c r="AK45" s="1"/>
      <c r="BS45" s="1">
        <f t="shared" si="3"/>
        <v>7</v>
      </c>
      <c r="BW45" s="1" t="e">
        <f t="shared" si="4"/>
        <v>#REF!</v>
      </c>
    </row>
    <row r="46" spans="1:191">
      <c r="A46" s="120" t="s">
        <v>1102</v>
      </c>
      <c r="B46" s="41">
        <v>24</v>
      </c>
      <c r="C46" s="41" t="s">
        <v>1227</v>
      </c>
      <c r="D46" s="15" t="s">
        <v>1404</v>
      </c>
      <c r="E46" s="15" t="s">
        <v>1405</v>
      </c>
      <c r="F46" s="10" t="s">
        <v>205</v>
      </c>
      <c r="G46" s="10" t="s">
        <v>206</v>
      </c>
      <c r="H46" s="10" t="s">
        <v>207</v>
      </c>
      <c r="I46" s="10" t="s">
        <v>208</v>
      </c>
      <c r="J46" s="10" t="s">
        <v>209</v>
      </c>
      <c r="K46" s="10"/>
      <c r="L46" s="10"/>
      <c r="M46" s="12" t="s">
        <v>1406</v>
      </c>
      <c r="N46" s="28"/>
      <c r="O46" s="10" t="b">
        <v>0</v>
      </c>
      <c r="P46" s="10" t="b">
        <v>0</v>
      </c>
      <c r="Q46" s="10" t="s">
        <v>73</v>
      </c>
      <c r="R46" s="29">
        <v>1198</v>
      </c>
      <c r="S46" s="133" t="s">
        <v>1000</v>
      </c>
      <c r="T46" s="10"/>
      <c r="U46" s="10"/>
      <c r="V46" s="10"/>
      <c r="W46" s="10"/>
      <c r="X46" s="10"/>
      <c r="Y46" s="111"/>
      <c r="Z46" s="112">
        <f t="shared" si="8"/>
        <v>1</v>
      </c>
      <c r="AA46" s="113" t="str">
        <f t="shared" si="8"/>
        <v xml:space="preserve"> </v>
      </c>
      <c r="AB46" s="114" t="str">
        <f t="shared" si="9"/>
        <v xml:space="preserve"> </v>
      </c>
      <c r="AC46" s="115" t="str">
        <f t="shared" si="9"/>
        <v xml:space="preserve"> </v>
      </c>
      <c r="AD46" s="115">
        <f t="shared" si="9"/>
        <v>1</v>
      </c>
      <c r="AE46" s="115" t="str">
        <f t="shared" si="9"/>
        <v xml:space="preserve"> </v>
      </c>
      <c r="AF46" s="115" t="str">
        <f t="shared" si="9"/>
        <v xml:space="preserve"> </v>
      </c>
      <c r="AG46" s="115" t="str">
        <f t="shared" si="9"/>
        <v xml:space="preserve"> </v>
      </c>
      <c r="AH46" s="116" t="str">
        <f t="shared" si="9"/>
        <v xml:space="preserve"> </v>
      </c>
      <c r="AI46" s="93">
        <f t="shared" si="2"/>
        <v>1</v>
      </c>
      <c r="AK46" s="1"/>
      <c r="AN46" s="61"/>
      <c r="BS46" s="1">
        <f t="shared" si="3"/>
        <v>8</v>
      </c>
      <c r="BW46" s="1" t="e">
        <f t="shared" si="4"/>
        <v>#REF!</v>
      </c>
    </row>
    <row r="47" spans="1:191">
      <c r="A47" s="117" t="s">
        <v>1102</v>
      </c>
      <c r="B47" s="40">
        <v>24</v>
      </c>
      <c r="C47" s="40" t="s">
        <v>1228</v>
      </c>
      <c r="D47" s="1" t="s">
        <v>622</v>
      </c>
      <c r="E47" s="1" t="s">
        <v>623</v>
      </c>
      <c r="F47" s="1" t="s">
        <v>205</v>
      </c>
      <c r="G47" s="1" t="s">
        <v>206</v>
      </c>
      <c r="H47" s="1" t="s">
        <v>207</v>
      </c>
      <c r="I47" s="1" t="s">
        <v>208</v>
      </c>
      <c r="J47" s="1" t="s">
        <v>209</v>
      </c>
      <c r="K47" s="1" t="s">
        <v>932</v>
      </c>
      <c r="M47" s="2" t="s">
        <v>624</v>
      </c>
      <c r="N47" s="5"/>
      <c r="O47" s="1" t="b">
        <v>1</v>
      </c>
      <c r="P47" s="1" t="b">
        <v>1</v>
      </c>
      <c r="Q47" s="1" t="s">
        <v>73</v>
      </c>
      <c r="R47" s="18">
        <v>786</v>
      </c>
      <c r="S47" s="133" t="s">
        <v>1000</v>
      </c>
      <c r="Y47" s="47"/>
      <c r="Z47" s="54">
        <f t="shared" si="8"/>
        <v>1</v>
      </c>
      <c r="AA47" s="55" t="str">
        <f t="shared" si="8"/>
        <v xml:space="preserve"> </v>
      </c>
      <c r="AB47" s="49" t="str">
        <f t="shared" si="9"/>
        <v xml:space="preserve"> </v>
      </c>
      <c r="AC47" s="51" t="str">
        <f t="shared" si="9"/>
        <v xml:space="preserve"> </v>
      </c>
      <c r="AD47" s="51">
        <f t="shared" si="9"/>
        <v>1</v>
      </c>
      <c r="AE47" s="51" t="str">
        <f t="shared" si="9"/>
        <v xml:space="preserve"> </v>
      </c>
      <c r="AF47" s="51" t="str">
        <f t="shared" si="9"/>
        <v xml:space="preserve"> </v>
      </c>
      <c r="AG47" s="51" t="str">
        <f t="shared" si="9"/>
        <v xml:space="preserve"> </v>
      </c>
      <c r="AH47" s="50" t="str">
        <f t="shared" si="9"/>
        <v xml:space="preserve"> </v>
      </c>
      <c r="AI47" s="93">
        <f t="shared" si="2"/>
        <v>1</v>
      </c>
      <c r="AJ47" s="125"/>
      <c r="AK47" s="125"/>
      <c r="BS47" s="1">
        <f t="shared" si="3"/>
        <v>9</v>
      </c>
      <c r="BW47" s="1" t="e">
        <f t="shared" si="4"/>
        <v>#REF!</v>
      </c>
    </row>
    <row r="48" spans="1:191">
      <c r="A48" s="120" t="s">
        <v>1102</v>
      </c>
      <c r="B48" s="41">
        <v>24</v>
      </c>
      <c r="C48" s="41" t="s">
        <v>1227</v>
      </c>
      <c r="D48" s="15" t="s">
        <v>1407</v>
      </c>
      <c r="E48" s="15" t="s">
        <v>1408</v>
      </c>
      <c r="F48" s="10" t="s">
        <v>205</v>
      </c>
      <c r="G48" s="10" t="s">
        <v>206</v>
      </c>
      <c r="H48" s="10" t="s">
        <v>207</v>
      </c>
      <c r="I48" s="10" t="s">
        <v>208</v>
      </c>
      <c r="J48" s="10" t="s">
        <v>209</v>
      </c>
      <c r="K48" s="10"/>
      <c r="L48" s="10"/>
      <c r="M48" s="12" t="s">
        <v>1409</v>
      </c>
      <c r="N48" s="28"/>
      <c r="O48" s="10" t="b">
        <v>0</v>
      </c>
      <c r="P48" s="10" t="b">
        <v>0</v>
      </c>
      <c r="Q48" s="10" t="s">
        <v>73</v>
      </c>
      <c r="R48" s="29">
        <v>1199</v>
      </c>
      <c r="S48" s="133" t="s">
        <v>1000</v>
      </c>
      <c r="T48" s="10"/>
      <c r="U48" s="10"/>
      <c r="V48" s="10"/>
      <c r="W48" s="10"/>
      <c r="X48" s="10"/>
      <c r="Y48" s="111"/>
      <c r="Z48" s="112">
        <f t="shared" si="8"/>
        <v>1</v>
      </c>
      <c r="AA48" s="113" t="str">
        <f t="shared" si="8"/>
        <v xml:space="preserve"> </v>
      </c>
      <c r="AB48" s="114" t="str">
        <f t="shared" si="9"/>
        <v xml:space="preserve"> </v>
      </c>
      <c r="AC48" s="115" t="str">
        <f t="shared" si="9"/>
        <v xml:space="preserve"> </v>
      </c>
      <c r="AD48" s="115">
        <f t="shared" si="9"/>
        <v>1</v>
      </c>
      <c r="AE48" s="115" t="str">
        <f t="shared" si="9"/>
        <v xml:space="preserve"> </v>
      </c>
      <c r="AF48" s="115" t="str">
        <f t="shared" si="9"/>
        <v xml:space="preserve"> </v>
      </c>
      <c r="AG48" s="115" t="str">
        <f t="shared" si="9"/>
        <v xml:space="preserve"> </v>
      </c>
      <c r="AH48" s="116" t="str">
        <f t="shared" si="9"/>
        <v xml:space="preserve"> </v>
      </c>
      <c r="AI48" s="93">
        <f t="shared" si="2"/>
        <v>1</v>
      </c>
      <c r="AJ48" s="125"/>
      <c r="AK48" s="125"/>
      <c r="BS48" s="1">
        <f t="shared" si="3"/>
        <v>10</v>
      </c>
      <c r="BW48" s="1" t="e">
        <f t="shared" si="4"/>
        <v>#REF!</v>
      </c>
    </row>
    <row r="49" spans="1:75">
      <c r="A49" s="117" t="s">
        <v>1102</v>
      </c>
      <c r="B49" s="40">
        <v>24</v>
      </c>
      <c r="C49" s="40" t="s">
        <v>1228</v>
      </c>
      <c r="D49" s="1" t="s">
        <v>1211</v>
      </c>
      <c r="E49" s="1" t="s">
        <v>1212</v>
      </c>
      <c r="F49" s="1" t="s">
        <v>205</v>
      </c>
      <c r="G49" s="1" t="s">
        <v>206</v>
      </c>
      <c r="H49" s="1" t="s">
        <v>207</v>
      </c>
      <c r="I49" s="1" t="s">
        <v>208</v>
      </c>
      <c r="J49" s="1" t="s">
        <v>209</v>
      </c>
      <c r="K49" s="1" t="s">
        <v>210</v>
      </c>
      <c r="M49" s="2" t="s">
        <v>1214</v>
      </c>
      <c r="N49" s="5"/>
      <c r="O49" s="1" t="b">
        <v>0</v>
      </c>
      <c r="P49" s="1" t="b">
        <v>0</v>
      </c>
      <c r="Q49" s="1" t="s">
        <v>73</v>
      </c>
      <c r="R49" s="18">
        <v>1094</v>
      </c>
      <c r="S49" s="133" t="s">
        <v>1000</v>
      </c>
      <c r="Y49" s="62"/>
      <c r="Z49" s="54">
        <f t="shared" si="8"/>
        <v>1</v>
      </c>
      <c r="AA49" s="55" t="str">
        <f t="shared" si="8"/>
        <v xml:space="preserve"> </v>
      </c>
      <c r="AB49" s="49" t="str">
        <f t="shared" si="9"/>
        <v xml:space="preserve"> </v>
      </c>
      <c r="AC49" s="51" t="str">
        <f t="shared" si="9"/>
        <v xml:space="preserve"> </v>
      </c>
      <c r="AD49" s="51">
        <f t="shared" si="9"/>
        <v>1</v>
      </c>
      <c r="AE49" s="51" t="str">
        <f t="shared" si="9"/>
        <v xml:space="preserve"> </v>
      </c>
      <c r="AF49" s="51" t="str">
        <f t="shared" si="9"/>
        <v xml:space="preserve"> </v>
      </c>
      <c r="AG49" s="51" t="str">
        <f t="shared" si="9"/>
        <v xml:space="preserve"> </v>
      </c>
      <c r="AH49" s="50" t="str">
        <f t="shared" si="9"/>
        <v xml:space="preserve"> </v>
      </c>
      <c r="AI49" s="93">
        <f t="shared" si="2"/>
        <v>1</v>
      </c>
      <c r="AJ49" s="125"/>
      <c r="AK49" s="125"/>
      <c r="BS49" s="1">
        <f t="shared" si="3"/>
        <v>11</v>
      </c>
      <c r="BW49" s="1" t="e">
        <f t="shared" si="4"/>
        <v>#REF!</v>
      </c>
    </row>
    <row r="50" spans="1:75">
      <c r="A50" s="120" t="s">
        <v>1102</v>
      </c>
      <c r="B50" s="41">
        <v>24</v>
      </c>
      <c r="C50" s="41" t="s">
        <v>1227</v>
      </c>
      <c r="D50" s="15" t="s">
        <v>972</v>
      </c>
      <c r="E50" s="15" t="s">
        <v>1410</v>
      </c>
      <c r="F50" s="10" t="s">
        <v>205</v>
      </c>
      <c r="G50" s="10" t="s">
        <v>206</v>
      </c>
      <c r="H50" s="10" t="s">
        <v>207</v>
      </c>
      <c r="I50" s="10" t="s">
        <v>208</v>
      </c>
      <c r="J50" s="10" t="s">
        <v>209</v>
      </c>
      <c r="K50" s="10"/>
      <c r="L50" s="10" t="s">
        <v>1403</v>
      </c>
      <c r="M50" s="12" t="s">
        <v>1669</v>
      </c>
      <c r="N50" s="28"/>
      <c r="O50" s="10" t="b">
        <v>0</v>
      </c>
      <c r="P50" s="10" t="b">
        <v>0</v>
      </c>
      <c r="Q50" s="10" t="s">
        <v>73</v>
      </c>
      <c r="R50" s="29">
        <v>1201</v>
      </c>
      <c r="S50" s="133" t="s">
        <v>1000</v>
      </c>
      <c r="T50" s="10"/>
      <c r="U50" s="10"/>
      <c r="V50" s="10"/>
      <c r="W50" s="10"/>
      <c r="X50" s="10"/>
      <c r="Y50" s="111"/>
      <c r="Z50" s="112">
        <f t="shared" si="8"/>
        <v>1</v>
      </c>
      <c r="AA50" s="113" t="str">
        <f t="shared" si="8"/>
        <v xml:space="preserve"> </v>
      </c>
      <c r="AB50" s="114" t="str">
        <f t="shared" si="9"/>
        <v xml:space="preserve"> </v>
      </c>
      <c r="AC50" s="115" t="str">
        <f t="shared" si="9"/>
        <v xml:space="preserve"> </v>
      </c>
      <c r="AD50" s="115">
        <f t="shared" si="9"/>
        <v>1</v>
      </c>
      <c r="AE50" s="115" t="str">
        <f t="shared" si="9"/>
        <v xml:space="preserve"> </v>
      </c>
      <c r="AF50" s="115" t="str">
        <f t="shared" si="9"/>
        <v xml:space="preserve"> </v>
      </c>
      <c r="AG50" s="115" t="str">
        <f t="shared" si="9"/>
        <v xml:space="preserve"> </v>
      </c>
      <c r="AH50" s="116" t="str">
        <f t="shared" si="9"/>
        <v xml:space="preserve"> </v>
      </c>
      <c r="AI50" s="93">
        <f t="shared" si="2"/>
        <v>1</v>
      </c>
      <c r="AK50" s="1"/>
      <c r="BS50" s="1">
        <f t="shared" si="3"/>
        <v>12</v>
      </c>
      <c r="BW50" s="1" t="e">
        <f t="shared" si="4"/>
        <v>#REF!</v>
      </c>
    </row>
    <row r="51" spans="1:75">
      <c r="A51" s="117" t="s">
        <v>1102</v>
      </c>
      <c r="B51" s="40">
        <v>24</v>
      </c>
      <c r="C51" s="40" t="s">
        <v>1228</v>
      </c>
      <c r="D51" s="1" t="s">
        <v>211</v>
      </c>
      <c r="E51" s="1" t="s">
        <v>212</v>
      </c>
      <c r="F51" s="1" t="s">
        <v>205</v>
      </c>
      <c r="G51" s="1" t="s">
        <v>206</v>
      </c>
      <c r="H51" s="1" t="s">
        <v>207</v>
      </c>
      <c r="I51" s="1" t="s">
        <v>208</v>
      </c>
      <c r="J51" s="1" t="s">
        <v>209</v>
      </c>
      <c r="K51" s="1" t="s">
        <v>931</v>
      </c>
      <c r="L51" s="81" t="s">
        <v>1273</v>
      </c>
      <c r="M51" s="2" t="s">
        <v>213</v>
      </c>
      <c r="N51" s="5"/>
      <c r="O51" s="1" t="b">
        <v>1</v>
      </c>
      <c r="P51" s="1" t="b">
        <v>1</v>
      </c>
      <c r="Q51" s="1" t="s">
        <v>73</v>
      </c>
      <c r="R51" s="18">
        <v>202</v>
      </c>
      <c r="S51" s="133" t="s">
        <v>1000</v>
      </c>
      <c r="Y51" s="62"/>
      <c r="Z51" s="54">
        <f t="shared" si="8"/>
        <v>1</v>
      </c>
      <c r="AA51" s="55" t="str">
        <f t="shared" si="8"/>
        <v xml:space="preserve"> </v>
      </c>
      <c r="AB51" s="49" t="str">
        <f t="shared" si="9"/>
        <v xml:space="preserve"> </v>
      </c>
      <c r="AC51" s="51" t="str">
        <f t="shared" si="9"/>
        <v xml:space="preserve"> </v>
      </c>
      <c r="AD51" s="51">
        <f t="shared" si="9"/>
        <v>1</v>
      </c>
      <c r="AE51" s="51" t="str">
        <f t="shared" si="9"/>
        <v xml:space="preserve"> </v>
      </c>
      <c r="AF51" s="51" t="str">
        <f t="shared" si="9"/>
        <v xml:space="preserve"> </v>
      </c>
      <c r="AG51" s="51" t="str">
        <f t="shared" si="9"/>
        <v xml:space="preserve"> </v>
      </c>
      <c r="AH51" s="50" t="str">
        <f t="shared" si="9"/>
        <v xml:space="preserve"> </v>
      </c>
      <c r="AI51" s="93">
        <f t="shared" si="2"/>
        <v>1</v>
      </c>
      <c r="AK51" s="1"/>
      <c r="BS51" s="1">
        <f t="shared" si="3"/>
        <v>13</v>
      </c>
      <c r="BW51" s="1" t="e">
        <f t="shared" si="4"/>
        <v>#REF!</v>
      </c>
    </row>
    <row r="52" spans="1:75">
      <c r="A52" s="120" t="s">
        <v>1102</v>
      </c>
      <c r="B52" s="41">
        <v>24</v>
      </c>
      <c r="C52" s="41" t="s">
        <v>1227</v>
      </c>
      <c r="D52" s="15" t="s">
        <v>1411</v>
      </c>
      <c r="E52" s="15" t="s">
        <v>1412</v>
      </c>
      <c r="F52" s="10" t="s">
        <v>205</v>
      </c>
      <c r="G52" s="10" t="s">
        <v>206</v>
      </c>
      <c r="H52" s="10" t="s">
        <v>207</v>
      </c>
      <c r="I52" s="10" t="s">
        <v>208</v>
      </c>
      <c r="J52" s="10" t="s">
        <v>209</v>
      </c>
      <c r="K52" s="10"/>
      <c r="L52" s="10"/>
      <c r="M52" s="12" t="s">
        <v>1413</v>
      </c>
      <c r="N52" s="28"/>
      <c r="O52" s="10" t="b">
        <v>0</v>
      </c>
      <c r="P52" s="10" t="b">
        <v>0</v>
      </c>
      <c r="Q52" s="10" t="s">
        <v>73</v>
      </c>
      <c r="R52" s="29">
        <v>1200</v>
      </c>
      <c r="S52" s="133" t="s">
        <v>1000</v>
      </c>
      <c r="T52" s="10"/>
      <c r="U52" s="10"/>
      <c r="V52" s="10"/>
      <c r="W52" s="10"/>
      <c r="X52" s="10"/>
      <c r="Y52" s="111"/>
      <c r="Z52" s="112">
        <f t="shared" si="8"/>
        <v>1</v>
      </c>
      <c r="AA52" s="113" t="str">
        <f t="shared" si="8"/>
        <v xml:space="preserve"> </v>
      </c>
      <c r="AB52" s="114" t="str">
        <f t="shared" ref="AB52:AH67" si="10">IF(AND($A52="Y", $S52=AB$3),1," ")</f>
        <v xml:space="preserve"> </v>
      </c>
      <c r="AC52" s="115" t="str">
        <f t="shared" si="10"/>
        <v xml:space="preserve"> </v>
      </c>
      <c r="AD52" s="115">
        <f t="shared" si="10"/>
        <v>1</v>
      </c>
      <c r="AE52" s="115" t="str">
        <f t="shared" si="10"/>
        <v xml:space="preserve"> </v>
      </c>
      <c r="AF52" s="115" t="str">
        <f t="shared" si="10"/>
        <v xml:space="preserve"> </v>
      </c>
      <c r="AG52" s="115" t="str">
        <f t="shared" si="10"/>
        <v xml:space="preserve"> </v>
      </c>
      <c r="AH52" s="116" t="str">
        <f t="shared" si="10"/>
        <v xml:space="preserve"> </v>
      </c>
      <c r="AI52" s="93">
        <f t="shared" si="2"/>
        <v>1</v>
      </c>
      <c r="AK52" s="1"/>
      <c r="BS52" s="1">
        <f t="shared" si="3"/>
        <v>14</v>
      </c>
      <c r="BW52" s="1" t="e">
        <f t="shared" si="4"/>
        <v>#REF!</v>
      </c>
    </row>
    <row r="53" spans="1:75">
      <c r="A53" s="5" t="s">
        <v>1102</v>
      </c>
      <c r="B53" s="40">
        <v>17</v>
      </c>
      <c r="C53" s="40" t="s">
        <v>1228</v>
      </c>
      <c r="D53" s="1" t="s">
        <v>52</v>
      </c>
      <c r="E53" s="1" t="s">
        <v>833</v>
      </c>
      <c r="F53" s="1" t="s">
        <v>124</v>
      </c>
      <c r="G53" s="1" t="s">
        <v>929</v>
      </c>
      <c r="H53" s="1" t="s">
        <v>690</v>
      </c>
      <c r="I53" s="1" t="s">
        <v>691</v>
      </c>
      <c r="J53" s="9" t="s">
        <v>930</v>
      </c>
      <c r="K53" s="1" t="s">
        <v>928</v>
      </c>
      <c r="M53" s="2" t="s">
        <v>687</v>
      </c>
      <c r="N53" s="5"/>
      <c r="O53" s="1" t="b">
        <v>1</v>
      </c>
      <c r="P53" s="1" t="b">
        <v>1</v>
      </c>
      <c r="Q53" s="1" t="s">
        <v>73</v>
      </c>
      <c r="R53" s="18">
        <v>200</v>
      </c>
      <c r="S53" s="134" t="s">
        <v>997</v>
      </c>
      <c r="W53" s="1">
        <v>3</v>
      </c>
      <c r="Y53" s="62"/>
      <c r="Z53" s="54">
        <f t="shared" si="8"/>
        <v>1</v>
      </c>
      <c r="AA53" s="55" t="str">
        <f t="shared" si="8"/>
        <v xml:space="preserve"> </v>
      </c>
      <c r="AB53" s="49" t="str">
        <f t="shared" si="10"/>
        <v xml:space="preserve"> </v>
      </c>
      <c r="AC53" s="51" t="str">
        <f t="shared" si="10"/>
        <v xml:space="preserve"> </v>
      </c>
      <c r="AD53" s="51" t="str">
        <f t="shared" si="10"/>
        <v xml:space="preserve"> </v>
      </c>
      <c r="AE53" s="51">
        <f t="shared" si="10"/>
        <v>1</v>
      </c>
      <c r="AF53" s="51" t="str">
        <f t="shared" si="10"/>
        <v xml:space="preserve"> </v>
      </c>
      <c r="AG53" s="51" t="str">
        <f t="shared" si="10"/>
        <v xml:space="preserve"> </v>
      </c>
      <c r="AH53" s="50" t="str">
        <f t="shared" si="10"/>
        <v xml:space="preserve"> </v>
      </c>
      <c r="AI53" s="93">
        <f t="shared" si="2"/>
        <v>1</v>
      </c>
      <c r="AK53" s="1"/>
      <c r="BS53" s="1">
        <f t="shared" si="3"/>
        <v>15</v>
      </c>
      <c r="BW53" s="1" t="e">
        <f t="shared" si="4"/>
        <v>#REF!</v>
      </c>
    </row>
    <row r="54" spans="1:75">
      <c r="A54" s="5" t="s">
        <v>1102</v>
      </c>
      <c r="B54" s="40">
        <v>17</v>
      </c>
      <c r="C54" s="40" t="s">
        <v>1228</v>
      </c>
      <c r="D54" s="1" t="s">
        <v>52</v>
      </c>
      <c r="E54" s="1" t="s">
        <v>194</v>
      </c>
      <c r="F54" s="1" t="s">
        <v>124</v>
      </c>
      <c r="G54" s="1" t="s">
        <v>929</v>
      </c>
      <c r="H54" s="1" t="s">
        <v>690</v>
      </c>
      <c r="I54" s="1" t="s">
        <v>691</v>
      </c>
      <c r="J54" s="9" t="s">
        <v>930</v>
      </c>
      <c r="K54" s="1" t="s">
        <v>195</v>
      </c>
      <c r="L54" s="1" t="s">
        <v>1414</v>
      </c>
      <c r="M54" s="2" t="s">
        <v>688</v>
      </c>
      <c r="N54" s="5"/>
      <c r="O54" s="1" t="b">
        <v>1</v>
      </c>
      <c r="P54" s="1" t="b">
        <v>1</v>
      </c>
      <c r="Q54" s="1" t="s">
        <v>73</v>
      </c>
      <c r="R54" s="18">
        <v>201</v>
      </c>
      <c r="S54" s="134" t="s">
        <v>997</v>
      </c>
      <c r="W54" s="1">
        <v>4</v>
      </c>
      <c r="Y54" s="62"/>
      <c r="Z54" s="54">
        <f t="shared" si="8"/>
        <v>1</v>
      </c>
      <c r="AA54" s="55" t="str">
        <f t="shared" si="8"/>
        <v xml:space="preserve"> </v>
      </c>
      <c r="AB54" s="49" t="str">
        <f t="shared" si="10"/>
        <v xml:space="preserve"> </v>
      </c>
      <c r="AC54" s="51" t="str">
        <f t="shared" si="10"/>
        <v xml:space="preserve"> </v>
      </c>
      <c r="AD54" s="51" t="str">
        <f t="shared" si="10"/>
        <v xml:space="preserve"> </v>
      </c>
      <c r="AE54" s="51">
        <f t="shared" si="10"/>
        <v>1</v>
      </c>
      <c r="AF54" s="51" t="str">
        <f t="shared" si="10"/>
        <v xml:space="preserve"> </v>
      </c>
      <c r="AG54" s="51" t="str">
        <f t="shared" si="10"/>
        <v xml:space="preserve"> </v>
      </c>
      <c r="AH54" s="50" t="str">
        <f t="shared" si="10"/>
        <v xml:space="preserve"> </v>
      </c>
      <c r="AI54" s="93">
        <f t="shared" si="2"/>
        <v>1</v>
      </c>
      <c r="AK54" s="1"/>
      <c r="BS54" s="1">
        <f t="shared" si="3"/>
        <v>16</v>
      </c>
      <c r="BW54" s="1" t="e">
        <f t="shared" si="4"/>
        <v>#REF!</v>
      </c>
    </row>
    <row r="55" spans="1:75">
      <c r="A55" s="5" t="s">
        <v>1102</v>
      </c>
      <c r="B55" s="40">
        <v>17</v>
      </c>
      <c r="C55" s="40" t="s">
        <v>1228</v>
      </c>
      <c r="D55" s="1" t="s">
        <v>196</v>
      </c>
      <c r="E55" s="1" t="s">
        <v>197</v>
      </c>
      <c r="F55" s="1" t="s">
        <v>124</v>
      </c>
      <c r="G55" s="1" t="s">
        <v>929</v>
      </c>
      <c r="H55" s="1" t="s">
        <v>690</v>
      </c>
      <c r="I55" s="1" t="s">
        <v>691</v>
      </c>
      <c r="J55" s="9" t="s">
        <v>930</v>
      </c>
      <c r="K55" s="1" t="s">
        <v>198</v>
      </c>
      <c r="L55" s="1" t="s">
        <v>1415</v>
      </c>
      <c r="M55" s="2" t="s">
        <v>693</v>
      </c>
      <c r="N55" s="5"/>
      <c r="O55" s="1" t="b">
        <v>1</v>
      </c>
      <c r="P55" s="1" t="b">
        <v>1</v>
      </c>
      <c r="Q55" s="1" t="s">
        <v>73</v>
      </c>
      <c r="R55" s="18">
        <v>742</v>
      </c>
      <c r="S55" s="134" t="s">
        <v>997</v>
      </c>
      <c r="W55" s="1">
        <v>1</v>
      </c>
      <c r="Y55" s="62"/>
      <c r="Z55" s="54">
        <f t="shared" si="8"/>
        <v>1</v>
      </c>
      <c r="AA55" s="55" t="str">
        <f t="shared" si="8"/>
        <v xml:space="preserve"> </v>
      </c>
      <c r="AB55" s="49" t="str">
        <f t="shared" si="10"/>
        <v xml:space="preserve"> </v>
      </c>
      <c r="AC55" s="51" t="str">
        <f t="shared" si="10"/>
        <v xml:space="preserve"> </v>
      </c>
      <c r="AD55" s="51" t="str">
        <f t="shared" si="10"/>
        <v xml:space="preserve"> </v>
      </c>
      <c r="AE55" s="51">
        <f t="shared" si="10"/>
        <v>1</v>
      </c>
      <c r="AF55" s="51" t="str">
        <f t="shared" si="10"/>
        <v xml:space="preserve"> </v>
      </c>
      <c r="AG55" s="51" t="str">
        <f t="shared" si="10"/>
        <v xml:space="preserve"> </v>
      </c>
      <c r="AH55" s="50" t="str">
        <f t="shared" si="10"/>
        <v xml:space="preserve"> </v>
      </c>
      <c r="AI55" s="93">
        <f t="shared" si="2"/>
        <v>1</v>
      </c>
      <c r="AK55" s="1"/>
      <c r="BS55" s="1">
        <f t="shared" si="3"/>
        <v>17</v>
      </c>
      <c r="BW55" s="1" t="e">
        <f t="shared" si="4"/>
        <v>#REF!</v>
      </c>
    </row>
    <row r="56" spans="1:75">
      <c r="A56" s="5" t="s">
        <v>1102</v>
      </c>
      <c r="B56" s="40">
        <v>17</v>
      </c>
      <c r="C56" s="40" t="s">
        <v>1228</v>
      </c>
      <c r="D56" s="1" t="s">
        <v>685</v>
      </c>
      <c r="E56" s="1" t="s">
        <v>684</v>
      </c>
      <c r="F56" s="1" t="s">
        <v>124</v>
      </c>
      <c r="G56" s="1" t="s">
        <v>929</v>
      </c>
      <c r="H56" s="1" t="s">
        <v>690</v>
      </c>
      <c r="I56" s="1" t="s">
        <v>691</v>
      </c>
      <c r="J56" s="9" t="s">
        <v>930</v>
      </c>
      <c r="K56" s="1" t="s">
        <v>692</v>
      </c>
      <c r="M56" s="2" t="s">
        <v>686</v>
      </c>
      <c r="N56" s="5"/>
      <c r="O56" s="1" t="b">
        <v>1</v>
      </c>
      <c r="P56" s="1" t="b">
        <v>1</v>
      </c>
      <c r="Q56" s="1" t="s">
        <v>73</v>
      </c>
      <c r="R56" s="18">
        <v>790</v>
      </c>
      <c r="S56" s="134" t="s">
        <v>997</v>
      </c>
      <c r="W56" s="1">
        <v>6</v>
      </c>
      <c r="Y56" s="62"/>
      <c r="Z56" s="54">
        <f t="shared" si="8"/>
        <v>1</v>
      </c>
      <c r="AA56" s="55" t="str">
        <f t="shared" si="8"/>
        <v xml:space="preserve"> </v>
      </c>
      <c r="AB56" s="49" t="str">
        <f t="shared" si="10"/>
        <v xml:space="preserve"> </v>
      </c>
      <c r="AC56" s="51" t="str">
        <f t="shared" si="10"/>
        <v xml:space="preserve"> </v>
      </c>
      <c r="AD56" s="51" t="str">
        <f t="shared" si="10"/>
        <v xml:space="preserve"> </v>
      </c>
      <c r="AE56" s="51">
        <f t="shared" si="10"/>
        <v>1</v>
      </c>
      <c r="AF56" s="51" t="str">
        <f t="shared" si="10"/>
        <v xml:space="preserve"> </v>
      </c>
      <c r="AG56" s="51" t="str">
        <f t="shared" si="10"/>
        <v xml:space="preserve"> </v>
      </c>
      <c r="AH56" s="50" t="str">
        <f t="shared" si="10"/>
        <v xml:space="preserve"> </v>
      </c>
      <c r="AI56" s="93">
        <f t="shared" si="2"/>
        <v>1</v>
      </c>
      <c r="AK56" s="1"/>
      <c r="BS56" s="1">
        <f t="shared" si="3"/>
        <v>18</v>
      </c>
      <c r="BT56" s="1">
        <f>+BS56</f>
        <v>18</v>
      </c>
      <c r="BU56" s="37">
        <f>+SUM(BT$4:BT56)</f>
        <v>52</v>
      </c>
      <c r="BW56" s="1" t="e">
        <f t="shared" si="4"/>
        <v>#REF!</v>
      </c>
    </row>
    <row r="57" spans="1:75">
      <c r="A57" s="5" t="s">
        <v>1102</v>
      </c>
      <c r="B57" s="40">
        <v>17</v>
      </c>
      <c r="C57" s="40" t="s">
        <v>1228</v>
      </c>
      <c r="D57" s="1" t="s">
        <v>199</v>
      </c>
      <c r="E57" s="1" t="s">
        <v>200</v>
      </c>
      <c r="F57" s="1" t="s">
        <v>124</v>
      </c>
      <c r="G57" s="1" t="s">
        <v>929</v>
      </c>
      <c r="H57" s="1" t="s">
        <v>690</v>
      </c>
      <c r="I57" s="1" t="s">
        <v>691</v>
      </c>
      <c r="J57" s="9" t="s">
        <v>930</v>
      </c>
      <c r="K57" s="1" t="s">
        <v>201</v>
      </c>
      <c r="L57" s="1" t="s">
        <v>1416</v>
      </c>
      <c r="M57" s="2" t="s">
        <v>689</v>
      </c>
      <c r="N57" s="5"/>
      <c r="O57" s="1" t="b">
        <v>1</v>
      </c>
      <c r="P57" s="1" t="b">
        <v>1</v>
      </c>
      <c r="Q57" s="1" t="s">
        <v>73</v>
      </c>
      <c r="R57" s="18">
        <v>789</v>
      </c>
      <c r="S57" s="134" t="s">
        <v>997</v>
      </c>
      <c r="W57" s="1">
        <v>5</v>
      </c>
      <c r="Y57" s="62"/>
      <c r="Z57" s="54">
        <f t="shared" si="8"/>
        <v>1</v>
      </c>
      <c r="AA57" s="55" t="str">
        <f t="shared" si="8"/>
        <v xml:space="preserve"> </v>
      </c>
      <c r="AB57" s="49" t="str">
        <f t="shared" si="10"/>
        <v xml:space="preserve"> </v>
      </c>
      <c r="AC57" s="51" t="str">
        <f t="shared" si="10"/>
        <v xml:space="preserve"> </v>
      </c>
      <c r="AD57" s="51" t="str">
        <f t="shared" si="10"/>
        <v xml:space="preserve"> </v>
      </c>
      <c r="AE57" s="51">
        <f t="shared" si="10"/>
        <v>1</v>
      </c>
      <c r="AF57" s="51" t="str">
        <f t="shared" si="10"/>
        <v xml:space="preserve"> </v>
      </c>
      <c r="AG57" s="51" t="str">
        <f t="shared" si="10"/>
        <v xml:space="preserve"> </v>
      </c>
      <c r="AH57" s="50" t="str">
        <f t="shared" si="10"/>
        <v xml:space="preserve"> </v>
      </c>
      <c r="AI57" s="93">
        <f t="shared" si="2"/>
        <v>1</v>
      </c>
      <c r="AK57" s="1"/>
      <c r="BS57" s="1">
        <v>1</v>
      </c>
      <c r="BW57" s="1" t="e">
        <f t="shared" si="4"/>
        <v>#REF!</v>
      </c>
    </row>
    <row r="58" spans="1:75">
      <c r="A58" s="5" t="s">
        <v>1102</v>
      </c>
      <c r="B58" s="40">
        <v>17</v>
      </c>
      <c r="C58" s="40" t="s">
        <v>1228</v>
      </c>
      <c r="D58" s="1" t="s">
        <v>1111</v>
      </c>
      <c r="E58" s="1" t="s">
        <v>685</v>
      </c>
      <c r="F58" s="1" t="s">
        <v>124</v>
      </c>
      <c r="G58" s="1" t="s">
        <v>929</v>
      </c>
      <c r="H58" s="1" t="s">
        <v>690</v>
      </c>
      <c r="I58" s="1" t="s">
        <v>691</v>
      </c>
      <c r="J58" s="9" t="s">
        <v>930</v>
      </c>
      <c r="K58" s="1" t="s">
        <v>1112</v>
      </c>
      <c r="M58" s="2" t="s">
        <v>1110</v>
      </c>
      <c r="N58" s="5"/>
      <c r="O58" s="1" t="b">
        <v>0</v>
      </c>
      <c r="P58" s="1" t="b">
        <v>0</v>
      </c>
      <c r="Q58" s="1" t="s">
        <v>73</v>
      </c>
      <c r="R58" s="18">
        <v>1071</v>
      </c>
      <c r="S58" s="134" t="s">
        <v>997</v>
      </c>
      <c r="Y58" s="62"/>
      <c r="Z58" s="54">
        <f t="shared" si="8"/>
        <v>1</v>
      </c>
      <c r="AA58" s="55" t="str">
        <f t="shared" si="8"/>
        <v xml:space="preserve"> </v>
      </c>
      <c r="AB58" s="49" t="str">
        <f t="shared" si="10"/>
        <v xml:space="preserve"> </v>
      </c>
      <c r="AC58" s="51" t="str">
        <f t="shared" si="10"/>
        <v xml:space="preserve"> </v>
      </c>
      <c r="AD58" s="51" t="str">
        <f t="shared" si="10"/>
        <v xml:space="preserve"> </v>
      </c>
      <c r="AE58" s="51">
        <f t="shared" si="10"/>
        <v>1</v>
      </c>
      <c r="AF58" s="51" t="str">
        <f t="shared" si="10"/>
        <v xml:space="preserve"> </v>
      </c>
      <c r="AG58" s="51" t="str">
        <f t="shared" si="10"/>
        <v xml:space="preserve"> </v>
      </c>
      <c r="AH58" s="50" t="str">
        <f t="shared" si="10"/>
        <v xml:space="preserve"> </v>
      </c>
      <c r="AI58" s="93">
        <f t="shared" si="2"/>
        <v>1</v>
      </c>
      <c r="AK58" s="1"/>
      <c r="BS58" s="1">
        <f t="shared" si="3"/>
        <v>2</v>
      </c>
      <c r="BW58" s="1" t="e">
        <f t="shared" si="4"/>
        <v>#REF!</v>
      </c>
    </row>
    <row r="59" spans="1:75">
      <c r="A59" s="5" t="s">
        <v>1102</v>
      </c>
      <c r="B59" s="40">
        <v>17</v>
      </c>
      <c r="C59" s="40" t="s">
        <v>1228</v>
      </c>
      <c r="D59" s="1" t="s">
        <v>121</v>
      </c>
      <c r="E59" s="1" t="s">
        <v>834</v>
      </c>
      <c r="F59" s="1" t="s">
        <v>124</v>
      </c>
      <c r="G59" s="1" t="s">
        <v>929</v>
      </c>
      <c r="H59" s="1" t="s">
        <v>690</v>
      </c>
      <c r="I59" s="1" t="s">
        <v>691</v>
      </c>
      <c r="J59" s="9" t="s">
        <v>930</v>
      </c>
      <c r="K59" s="1" t="s">
        <v>125</v>
      </c>
      <c r="M59" s="2" t="s">
        <v>835</v>
      </c>
      <c r="N59" s="5"/>
      <c r="O59" s="1" t="b">
        <v>1</v>
      </c>
      <c r="P59" s="1" t="b">
        <v>1</v>
      </c>
      <c r="Q59" s="1" t="s">
        <v>73</v>
      </c>
      <c r="R59" s="18">
        <v>792</v>
      </c>
      <c r="S59" s="134" t="s">
        <v>997</v>
      </c>
      <c r="W59" s="1">
        <v>8</v>
      </c>
      <c r="Y59" s="62"/>
      <c r="Z59" s="54">
        <f t="shared" si="8"/>
        <v>1</v>
      </c>
      <c r="AA59" s="55" t="str">
        <f t="shared" si="8"/>
        <v xml:space="preserve"> </v>
      </c>
      <c r="AB59" s="49" t="str">
        <f t="shared" si="10"/>
        <v xml:space="preserve"> </v>
      </c>
      <c r="AC59" s="51" t="str">
        <f t="shared" si="10"/>
        <v xml:space="preserve"> </v>
      </c>
      <c r="AD59" s="51" t="str">
        <f t="shared" si="10"/>
        <v xml:space="preserve"> </v>
      </c>
      <c r="AE59" s="51">
        <f t="shared" si="10"/>
        <v>1</v>
      </c>
      <c r="AF59" s="51" t="str">
        <f t="shared" si="10"/>
        <v xml:space="preserve"> </v>
      </c>
      <c r="AG59" s="51" t="str">
        <f t="shared" si="10"/>
        <v xml:space="preserve"> </v>
      </c>
      <c r="AH59" s="50" t="str">
        <f t="shared" si="10"/>
        <v xml:space="preserve"> </v>
      </c>
      <c r="AI59" s="93">
        <f t="shared" si="2"/>
        <v>1</v>
      </c>
      <c r="AK59" s="1"/>
      <c r="BS59" s="1">
        <f t="shared" si="3"/>
        <v>3</v>
      </c>
      <c r="BW59" s="1" t="e">
        <f t="shared" ref="BW59:BW104" si="11">1+BW58</f>
        <v>#REF!</v>
      </c>
    </row>
    <row r="60" spans="1:75">
      <c r="A60" s="5" t="s">
        <v>1102</v>
      </c>
      <c r="B60" s="40">
        <v>17</v>
      </c>
      <c r="C60" s="40" t="s">
        <v>1228</v>
      </c>
      <c r="D60" s="1" t="s">
        <v>110</v>
      </c>
      <c r="E60" s="1" t="s">
        <v>202</v>
      </c>
      <c r="F60" s="6" t="s">
        <v>124</v>
      </c>
      <c r="G60" s="1" t="s">
        <v>929</v>
      </c>
      <c r="H60" s="1" t="s">
        <v>690</v>
      </c>
      <c r="I60" s="1" t="s">
        <v>691</v>
      </c>
      <c r="J60" s="9" t="s">
        <v>930</v>
      </c>
      <c r="K60" s="1" t="s">
        <v>927</v>
      </c>
      <c r="M60" s="2" t="s">
        <v>694</v>
      </c>
      <c r="N60" s="5"/>
      <c r="O60" s="1" t="b">
        <v>1</v>
      </c>
      <c r="P60" s="1" t="b">
        <v>1</v>
      </c>
      <c r="Q60" s="1" t="s">
        <v>73</v>
      </c>
      <c r="R60" s="18">
        <v>788</v>
      </c>
      <c r="S60" s="134" t="s">
        <v>997</v>
      </c>
      <c r="W60" s="1">
        <v>2</v>
      </c>
      <c r="Y60" s="62"/>
      <c r="Z60" s="54">
        <f t="shared" si="8"/>
        <v>1</v>
      </c>
      <c r="AA60" s="55" t="str">
        <f t="shared" si="8"/>
        <v xml:space="preserve"> </v>
      </c>
      <c r="AB60" s="49" t="str">
        <f t="shared" si="10"/>
        <v xml:space="preserve"> </v>
      </c>
      <c r="AC60" s="51" t="str">
        <f t="shared" si="10"/>
        <v xml:space="preserve"> </v>
      </c>
      <c r="AD60" s="51" t="str">
        <f t="shared" si="10"/>
        <v xml:space="preserve"> </v>
      </c>
      <c r="AE60" s="51">
        <f t="shared" si="10"/>
        <v>1</v>
      </c>
      <c r="AF60" s="51" t="str">
        <f t="shared" si="10"/>
        <v xml:space="preserve"> </v>
      </c>
      <c r="AG60" s="51" t="str">
        <f t="shared" si="10"/>
        <v xml:space="preserve"> </v>
      </c>
      <c r="AH60" s="50" t="str">
        <f t="shared" si="10"/>
        <v xml:space="preserve"> </v>
      </c>
      <c r="AI60" s="93">
        <f t="shared" si="2"/>
        <v>1</v>
      </c>
      <c r="AK60" s="1"/>
      <c r="BS60" s="1">
        <f t="shared" ref="BS60:BS104" si="12">1+BS59</f>
        <v>4</v>
      </c>
      <c r="BW60" s="1" t="e">
        <f t="shared" si="11"/>
        <v>#REF!</v>
      </c>
    </row>
    <row r="61" spans="1:75">
      <c r="A61" s="5" t="s">
        <v>1102</v>
      </c>
      <c r="B61" s="40">
        <v>32</v>
      </c>
      <c r="C61" s="40" t="s">
        <v>1228</v>
      </c>
      <c r="D61" s="1" t="s">
        <v>765</v>
      </c>
      <c r="E61" s="1" t="s">
        <v>961</v>
      </c>
      <c r="F61" s="1" t="s">
        <v>980</v>
      </c>
      <c r="G61" s="1" t="s">
        <v>981</v>
      </c>
      <c r="H61" s="1" t="s">
        <v>768</v>
      </c>
      <c r="I61" s="1" t="s">
        <v>769</v>
      </c>
      <c r="J61" s="8">
        <v>20002</v>
      </c>
      <c r="K61" s="1" t="s">
        <v>770</v>
      </c>
      <c r="L61" s="81" t="s">
        <v>1417</v>
      </c>
      <c r="M61" s="2" t="s">
        <v>0</v>
      </c>
      <c r="N61" s="5"/>
      <c r="O61" s="1" t="b">
        <v>1</v>
      </c>
      <c r="P61" s="3" t="b">
        <v>0</v>
      </c>
      <c r="Q61" s="1" t="s">
        <v>73</v>
      </c>
      <c r="R61" s="18">
        <v>797</v>
      </c>
      <c r="S61" s="135" t="s">
        <v>998</v>
      </c>
      <c r="W61" s="6">
        <v>1</v>
      </c>
      <c r="Y61" s="62"/>
      <c r="Z61" s="54">
        <f t="shared" si="8"/>
        <v>1</v>
      </c>
      <c r="AA61" s="55" t="str">
        <f t="shared" si="8"/>
        <v xml:space="preserve"> </v>
      </c>
      <c r="AB61" s="49" t="str">
        <f t="shared" si="10"/>
        <v xml:space="preserve"> </v>
      </c>
      <c r="AC61" s="51" t="str">
        <f t="shared" si="10"/>
        <v xml:space="preserve"> </v>
      </c>
      <c r="AD61" s="51" t="str">
        <f t="shared" si="10"/>
        <v xml:space="preserve"> </v>
      </c>
      <c r="AE61" s="51" t="str">
        <f t="shared" si="10"/>
        <v xml:space="preserve"> </v>
      </c>
      <c r="AF61" s="51">
        <f t="shared" si="10"/>
        <v>1</v>
      </c>
      <c r="AG61" s="51" t="str">
        <f t="shared" si="10"/>
        <v xml:space="preserve"> </v>
      </c>
      <c r="AH61" s="50" t="str">
        <f t="shared" si="10"/>
        <v xml:space="preserve"> </v>
      </c>
      <c r="AI61" s="93">
        <f t="shared" si="2"/>
        <v>1</v>
      </c>
      <c r="AK61" s="1"/>
      <c r="BS61" s="1">
        <f t="shared" si="12"/>
        <v>5</v>
      </c>
      <c r="BW61" s="1" t="e">
        <f t="shared" si="11"/>
        <v>#REF!</v>
      </c>
    </row>
    <row r="62" spans="1:75">
      <c r="A62" s="5" t="s">
        <v>1102</v>
      </c>
      <c r="B62" s="40">
        <v>32</v>
      </c>
      <c r="C62" s="40" t="s">
        <v>1228</v>
      </c>
      <c r="D62" s="1" t="s">
        <v>983</v>
      </c>
      <c r="E62" s="1" t="s">
        <v>984</v>
      </c>
      <c r="F62" s="1" t="s">
        <v>980</v>
      </c>
      <c r="G62" s="1" t="s">
        <v>981</v>
      </c>
      <c r="H62" s="1" t="s">
        <v>768</v>
      </c>
      <c r="I62" s="1" t="s">
        <v>769</v>
      </c>
      <c r="J62" s="8">
        <v>20002</v>
      </c>
      <c r="K62" s="14" t="s">
        <v>1418</v>
      </c>
      <c r="L62" s="1" t="s">
        <v>1369</v>
      </c>
      <c r="M62" s="2" t="s">
        <v>989</v>
      </c>
      <c r="N62" s="5" t="s">
        <v>1102</v>
      </c>
      <c r="O62" s="1" t="b">
        <v>0</v>
      </c>
      <c r="P62" s="3" t="b">
        <v>0</v>
      </c>
      <c r="Q62" s="1" t="s">
        <v>73</v>
      </c>
      <c r="R62" s="18">
        <v>799</v>
      </c>
      <c r="S62" s="135" t="s">
        <v>998</v>
      </c>
      <c r="W62" s="6">
        <v>3</v>
      </c>
      <c r="Y62" s="62"/>
      <c r="Z62" s="54">
        <f t="shared" si="8"/>
        <v>1</v>
      </c>
      <c r="AA62" s="55" t="str">
        <f t="shared" si="8"/>
        <v xml:space="preserve"> </v>
      </c>
      <c r="AB62" s="49" t="str">
        <f t="shared" si="10"/>
        <v xml:space="preserve"> </v>
      </c>
      <c r="AC62" s="51" t="str">
        <f t="shared" si="10"/>
        <v xml:space="preserve"> </v>
      </c>
      <c r="AD62" s="51" t="str">
        <f t="shared" si="10"/>
        <v xml:space="preserve"> </v>
      </c>
      <c r="AE62" s="51" t="str">
        <f t="shared" si="10"/>
        <v xml:space="preserve"> </v>
      </c>
      <c r="AF62" s="51">
        <f t="shared" si="10"/>
        <v>1</v>
      </c>
      <c r="AG62" s="51" t="str">
        <f t="shared" si="10"/>
        <v xml:space="preserve"> </v>
      </c>
      <c r="AH62" s="50" t="str">
        <f t="shared" si="10"/>
        <v xml:space="preserve"> </v>
      </c>
      <c r="AI62" s="93">
        <f t="shared" si="2"/>
        <v>1</v>
      </c>
      <c r="AK62" s="1"/>
      <c r="BS62" s="1">
        <f t="shared" si="12"/>
        <v>6</v>
      </c>
      <c r="BW62" s="1" t="e">
        <f t="shared" si="11"/>
        <v>#REF!</v>
      </c>
    </row>
    <row r="63" spans="1:75">
      <c r="A63" s="5" t="s">
        <v>1102</v>
      </c>
      <c r="B63" s="40">
        <v>32</v>
      </c>
      <c r="C63" s="40" t="s">
        <v>1228</v>
      </c>
      <c r="D63" s="1" t="s">
        <v>987</v>
      </c>
      <c r="E63" s="1" t="s">
        <v>988</v>
      </c>
      <c r="F63" s="1" t="s">
        <v>980</v>
      </c>
      <c r="G63" s="1" t="s">
        <v>981</v>
      </c>
      <c r="H63" s="1" t="s">
        <v>768</v>
      </c>
      <c r="I63" s="1" t="s">
        <v>769</v>
      </c>
      <c r="J63" s="8">
        <v>20002</v>
      </c>
      <c r="K63" s="14" t="s">
        <v>1419</v>
      </c>
      <c r="M63" s="2" t="s">
        <v>992</v>
      </c>
      <c r="N63" s="5" t="s">
        <v>1102</v>
      </c>
      <c r="O63" s="1" t="b">
        <v>0</v>
      </c>
      <c r="P63" s="3" t="b">
        <v>0</v>
      </c>
      <c r="Q63" s="1" t="s">
        <v>73</v>
      </c>
      <c r="R63" s="18">
        <v>802</v>
      </c>
      <c r="S63" s="135" t="s">
        <v>998</v>
      </c>
      <c r="W63" s="6">
        <v>6</v>
      </c>
      <c r="Y63" s="62"/>
      <c r="Z63" s="54">
        <f t="shared" si="8"/>
        <v>1</v>
      </c>
      <c r="AA63" s="55" t="str">
        <f t="shared" si="8"/>
        <v xml:space="preserve"> </v>
      </c>
      <c r="AB63" s="49" t="str">
        <f t="shared" si="10"/>
        <v xml:space="preserve"> </v>
      </c>
      <c r="AC63" s="51" t="str">
        <f t="shared" si="10"/>
        <v xml:space="preserve"> </v>
      </c>
      <c r="AD63" s="51" t="str">
        <f t="shared" si="10"/>
        <v xml:space="preserve"> </v>
      </c>
      <c r="AE63" s="51" t="str">
        <f t="shared" si="10"/>
        <v xml:space="preserve"> </v>
      </c>
      <c r="AF63" s="51">
        <f t="shared" si="10"/>
        <v>1</v>
      </c>
      <c r="AG63" s="51" t="str">
        <f t="shared" si="10"/>
        <v xml:space="preserve"> </v>
      </c>
      <c r="AH63" s="50" t="str">
        <f t="shared" si="10"/>
        <v xml:space="preserve"> </v>
      </c>
      <c r="AI63" s="93">
        <f t="shared" si="2"/>
        <v>1</v>
      </c>
      <c r="AK63" s="1"/>
      <c r="BS63" s="1">
        <f t="shared" si="12"/>
        <v>7</v>
      </c>
      <c r="BT63" s="1">
        <f>+BS63</f>
        <v>7</v>
      </c>
      <c r="BU63" s="37">
        <f>+SUM(BT$4:BT63)</f>
        <v>59</v>
      </c>
      <c r="BW63" s="1" t="e">
        <f t="shared" si="11"/>
        <v>#REF!</v>
      </c>
    </row>
    <row r="64" spans="1:75">
      <c r="A64" s="28" t="s">
        <v>1102</v>
      </c>
      <c r="B64" s="41">
        <v>32</v>
      </c>
      <c r="C64" s="41" t="s">
        <v>1227</v>
      </c>
      <c r="D64" s="16" t="s">
        <v>1420</v>
      </c>
      <c r="E64" s="29" t="s">
        <v>1421</v>
      </c>
      <c r="F64" s="16" t="s">
        <v>980</v>
      </c>
      <c r="G64" s="10" t="s">
        <v>981</v>
      </c>
      <c r="H64" s="15" t="s">
        <v>768</v>
      </c>
      <c r="I64" s="15" t="s">
        <v>769</v>
      </c>
      <c r="J64" s="136">
        <v>20002</v>
      </c>
      <c r="K64" s="10" t="s">
        <v>982</v>
      </c>
      <c r="L64" s="10" t="s">
        <v>1369</v>
      </c>
      <c r="M64" s="12" t="s">
        <v>1422</v>
      </c>
      <c r="N64" s="28" t="s">
        <v>1102</v>
      </c>
      <c r="O64" s="24"/>
      <c r="P64" s="24"/>
      <c r="Q64" s="10" t="s">
        <v>73</v>
      </c>
      <c r="R64" s="16">
        <v>1155</v>
      </c>
      <c r="S64" s="135" t="s">
        <v>998</v>
      </c>
      <c r="Y64" s="62"/>
      <c r="Z64" s="54">
        <f t="shared" si="8"/>
        <v>1</v>
      </c>
      <c r="AA64" s="55" t="str">
        <f t="shared" si="8"/>
        <v xml:space="preserve"> </v>
      </c>
      <c r="AB64" s="49" t="str">
        <f t="shared" si="10"/>
        <v xml:space="preserve"> </v>
      </c>
      <c r="AC64" s="51" t="str">
        <f t="shared" si="10"/>
        <v xml:space="preserve"> </v>
      </c>
      <c r="AD64" s="51" t="str">
        <f t="shared" si="10"/>
        <v xml:space="preserve"> </v>
      </c>
      <c r="AE64" s="51" t="str">
        <f t="shared" si="10"/>
        <v xml:space="preserve"> </v>
      </c>
      <c r="AF64" s="51">
        <f t="shared" si="10"/>
        <v>1</v>
      </c>
      <c r="AG64" s="51" t="str">
        <f t="shared" si="10"/>
        <v xml:space="preserve"> </v>
      </c>
      <c r="AH64" s="50" t="str">
        <f t="shared" si="10"/>
        <v xml:space="preserve"> </v>
      </c>
      <c r="AI64" s="93">
        <f t="shared" si="2"/>
        <v>1</v>
      </c>
      <c r="AK64" s="1"/>
    </row>
    <row r="65" spans="1:75">
      <c r="A65" s="5" t="s">
        <v>1102</v>
      </c>
      <c r="B65" s="40">
        <v>32</v>
      </c>
      <c r="C65" s="40" t="s">
        <v>1228</v>
      </c>
      <c r="D65" s="1" t="s">
        <v>441</v>
      </c>
      <c r="E65" s="1" t="s">
        <v>609</v>
      </c>
      <c r="F65" s="1" t="s">
        <v>980</v>
      </c>
      <c r="G65" s="1" t="s">
        <v>981</v>
      </c>
      <c r="H65" s="1" t="s">
        <v>768</v>
      </c>
      <c r="I65" s="1" t="s">
        <v>769</v>
      </c>
      <c r="J65" s="8">
        <v>20002</v>
      </c>
      <c r="K65" s="14" t="s">
        <v>1423</v>
      </c>
      <c r="M65" s="2" t="s">
        <v>991</v>
      </c>
      <c r="N65" s="5" t="s">
        <v>1102</v>
      </c>
      <c r="O65" s="1" t="b">
        <v>0</v>
      </c>
      <c r="P65" s="3" t="b">
        <v>0</v>
      </c>
      <c r="Q65" s="1" t="s">
        <v>73</v>
      </c>
      <c r="R65" s="18">
        <v>801</v>
      </c>
      <c r="S65" s="135" t="s">
        <v>998</v>
      </c>
      <c r="W65" s="6">
        <v>5</v>
      </c>
      <c r="Y65" s="62"/>
      <c r="Z65" s="54">
        <f t="shared" si="8"/>
        <v>1</v>
      </c>
      <c r="AA65" s="55" t="str">
        <f t="shared" si="8"/>
        <v xml:space="preserve"> </v>
      </c>
      <c r="AB65" s="49" t="str">
        <f t="shared" si="10"/>
        <v xml:space="preserve"> </v>
      </c>
      <c r="AC65" s="51" t="str">
        <f t="shared" si="10"/>
        <v xml:space="preserve"> </v>
      </c>
      <c r="AD65" s="51" t="str">
        <f t="shared" si="10"/>
        <v xml:space="preserve"> </v>
      </c>
      <c r="AE65" s="51" t="str">
        <f t="shared" si="10"/>
        <v xml:space="preserve"> </v>
      </c>
      <c r="AF65" s="51">
        <f t="shared" si="10"/>
        <v>1</v>
      </c>
      <c r="AG65" s="51" t="str">
        <f t="shared" si="10"/>
        <v xml:space="preserve"> </v>
      </c>
      <c r="AH65" s="50" t="str">
        <f t="shared" si="10"/>
        <v xml:space="preserve"> </v>
      </c>
      <c r="AI65" s="93">
        <f t="shared" si="2"/>
        <v>1</v>
      </c>
      <c r="AK65" s="1"/>
      <c r="BS65" s="1">
        <f t="shared" si="12"/>
        <v>1</v>
      </c>
      <c r="BW65" s="1" t="e">
        <f>+BW63+1</f>
        <v>#REF!</v>
      </c>
    </row>
    <row r="66" spans="1:75">
      <c r="A66" s="5" t="s">
        <v>1102</v>
      </c>
      <c r="B66" s="40">
        <v>32</v>
      </c>
      <c r="C66" s="40" t="s">
        <v>1228</v>
      </c>
      <c r="D66" s="1" t="s">
        <v>985</v>
      </c>
      <c r="E66" s="1" t="s">
        <v>986</v>
      </c>
      <c r="F66" s="1" t="s">
        <v>980</v>
      </c>
      <c r="G66" s="1" t="s">
        <v>981</v>
      </c>
      <c r="H66" s="1" t="s">
        <v>768</v>
      </c>
      <c r="I66" s="1" t="s">
        <v>769</v>
      </c>
      <c r="J66" s="8">
        <v>20002</v>
      </c>
      <c r="K66" s="14" t="s">
        <v>1424</v>
      </c>
      <c r="M66" s="2" t="s">
        <v>990</v>
      </c>
      <c r="N66" s="5" t="s">
        <v>1102</v>
      </c>
      <c r="O66" s="1" t="b">
        <v>0</v>
      </c>
      <c r="P66" s="3" t="b">
        <v>0</v>
      </c>
      <c r="Q66" s="1" t="s">
        <v>73</v>
      </c>
      <c r="R66" s="18">
        <v>800</v>
      </c>
      <c r="S66" s="135" t="s">
        <v>998</v>
      </c>
      <c r="W66" s="6">
        <v>4</v>
      </c>
      <c r="Y66" s="62"/>
      <c r="Z66" s="54">
        <f t="shared" si="8"/>
        <v>1</v>
      </c>
      <c r="AA66" s="55" t="str">
        <f t="shared" si="8"/>
        <v xml:space="preserve"> </v>
      </c>
      <c r="AB66" s="49" t="str">
        <f t="shared" si="10"/>
        <v xml:space="preserve"> </v>
      </c>
      <c r="AC66" s="51" t="str">
        <f t="shared" si="10"/>
        <v xml:space="preserve"> </v>
      </c>
      <c r="AD66" s="51" t="str">
        <f t="shared" si="10"/>
        <v xml:space="preserve"> </v>
      </c>
      <c r="AE66" s="51" t="str">
        <f t="shared" si="10"/>
        <v xml:space="preserve"> </v>
      </c>
      <c r="AF66" s="51">
        <f t="shared" si="10"/>
        <v>1</v>
      </c>
      <c r="AG66" s="51" t="str">
        <f t="shared" si="10"/>
        <v xml:space="preserve"> </v>
      </c>
      <c r="AH66" s="50" t="str">
        <f t="shared" si="10"/>
        <v xml:space="preserve"> </v>
      </c>
      <c r="AI66" s="93">
        <f t="shared" si="2"/>
        <v>1</v>
      </c>
      <c r="AK66" s="1"/>
      <c r="BS66" s="1">
        <f t="shared" si="12"/>
        <v>2</v>
      </c>
      <c r="BT66" s="1">
        <f>+BS66</f>
        <v>2</v>
      </c>
      <c r="BU66" s="37">
        <f>+SUM(BT$4:BT66)</f>
        <v>61</v>
      </c>
      <c r="BW66" s="1" t="e">
        <f t="shared" si="11"/>
        <v>#REF!</v>
      </c>
    </row>
    <row r="67" spans="1:75">
      <c r="A67" s="5" t="s">
        <v>1102</v>
      </c>
      <c r="B67" s="40">
        <v>14</v>
      </c>
      <c r="C67" s="40" t="s">
        <v>1228</v>
      </c>
      <c r="D67" s="1" t="s">
        <v>909</v>
      </c>
      <c r="E67" s="1" t="s">
        <v>910</v>
      </c>
      <c r="F67" s="1" t="s">
        <v>75</v>
      </c>
      <c r="G67" s="1" t="s">
        <v>907</v>
      </c>
      <c r="H67" s="1" t="s">
        <v>76</v>
      </c>
      <c r="I67" s="1" t="s">
        <v>77</v>
      </c>
      <c r="J67" s="8" t="s">
        <v>1224</v>
      </c>
      <c r="K67" s="1" t="s">
        <v>78</v>
      </c>
      <c r="M67" s="2" t="s">
        <v>911</v>
      </c>
      <c r="N67" s="5"/>
      <c r="O67" s="1" t="b">
        <v>1</v>
      </c>
      <c r="P67" s="3" t="b">
        <v>0</v>
      </c>
      <c r="Q67" s="1" t="s">
        <v>27</v>
      </c>
      <c r="R67" s="18">
        <v>796</v>
      </c>
      <c r="S67" s="135" t="s">
        <v>998</v>
      </c>
      <c r="Y67" s="62"/>
      <c r="Z67" s="54" t="str">
        <f t="shared" si="8"/>
        <v xml:space="preserve"> </v>
      </c>
      <c r="AA67" s="55">
        <f t="shared" si="8"/>
        <v>1</v>
      </c>
      <c r="AB67" s="49" t="str">
        <f t="shared" si="10"/>
        <v xml:space="preserve"> </v>
      </c>
      <c r="AC67" s="51" t="str">
        <f t="shared" si="10"/>
        <v xml:space="preserve"> </v>
      </c>
      <c r="AD67" s="51" t="str">
        <f t="shared" si="10"/>
        <v xml:space="preserve"> </v>
      </c>
      <c r="AE67" s="51" t="str">
        <f t="shared" si="10"/>
        <v xml:space="preserve"> </v>
      </c>
      <c r="AF67" s="51">
        <f t="shared" si="10"/>
        <v>1</v>
      </c>
      <c r="AG67" s="51" t="str">
        <f t="shared" si="10"/>
        <v xml:space="preserve"> </v>
      </c>
      <c r="AH67" s="50" t="str">
        <f t="shared" si="10"/>
        <v xml:space="preserve"> </v>
      </c>
      <c r="AI67" s="93">
        <f t="shared" si="2"/>
        <v>1</v>
      </c>
      <c r="AK67" s="1"/>
      <c r="BS67" s="1">
        <v>1</v>
      </c>
      <c r="BW67" s="1" t="e">
        <f t="shared" si="11"/>
        <v>#REF!</v>
      </c>
    </row>
    <row r="68" spans="1:75">
      <c r="A68" s="5" t="s">
        <v>1102</v>
      </c>
      <c r="B68" s="40">
        <v>14</v>
      </c>
      <c r="C68" s="40" t="s">
        <v>1228</v>
      </c>
      <c r="D68" s="1" t="s">
        <v>905</v>
      </c>
      <c r="E68" s="1" t="s">
        <v>906</v>
      </c>
      <c r="F68" s="1" t="s">
        <v>75</v>
      </c>
      <c r="G68" s="1" t="s">
        <v>907</v>
      </c>
      <c r="H68" s="1" t="s">
        <v>76</v>
      </c>
      <c r="I68" s="1" t="s">
        <v>77</v>
      </c>
      <c r="J68" s="8" t="s">
        <v>1224</v>
      </c>
      <c r="K68" s="1" t="s">
        <v>78</v>
      </c>
      <c r="L68" s="81" t="s">
        <v>1273</v>
      </c>
      <c r="M68" s="2" t="s">
        <v>908</v>
      </c>
      <c r="N68" s="5"/>
      <c r="O68" s="1" t="b">
        <v>1</v>
      </c>
      <c r="P68" s="3" t="b">
        <v>0</v>
      </c>
      <c r="Q68" s="1" t="s">
        <v>27</v>
      </c>
      <c r="R68" s="18">
        <v>793</v>
      </c>
      <c r="S68" s="135" t="s">
        <v>998</v>
      </c>
      <c r="W68" s="6"/>
      <c r="Y68" s="62"/>
      <c r="Z68" s="54" t="str">
        <f t="shared" si="8"/>
        <v xml:space="preserve"> </v>
      </c>
      <c r="AA68" s="55">
        <f t="shared" si="8"/>
        <v>1</v>
      </c>
      <c r="AB68" s="49" t="str">
        <f t="shared" ref="AB68:AH83" si="13">IF(AND($A68="Y", $S68=AB$3),1," ")</f>
        <v xml:space="preserve"> </v>
      </c>
      <c r="AC68" s="51" t="str">
        <f t="shared" si="13"/>
        <v xml:space="preserve"> </v>
      </c>
      <c r="AD68" s="51" t="str">
        <f t="shared" si="13"/>
        <v xml:space="preserve"> </v>
      </c>
      <c r="AE68" s="51" t="str">
        <f t="shared" si="13"/>
        <v xml:space="preserve"> </v>
      </c>
      <c r="AF68" s="51">
        <f t="shared" si="13"/>
        <v>1</v>
      </c>
      <c r="AG68" s="51" t="str">
        <f t="shared" si="13"/>
        <v xml:space="preserve"> </v>
      </c>
      <c r="AH68" s="50" t="str">
        <f t="shared" si="13"/>
        <v xml:space="preserve"> </v>
      </c>
      <c r="AI68" s="93">
        <f t="shared" ref="AI68:AI130" si="14">SUM(AB68:AH68)</f>
        <v>1</v>
      </c>
      <c r="AK68" s="1"/>
      <c r="BS68" s="1">
        <f t="shared" si="12"/>
        <v>2</v>
      </c>
      <c r="BW68" s="1" t="e">
        <f t="shared" si="11"/>
        <v>#REF!</v>
      </c>
    </row>
    <row r="69" spans="1:75">
      <c r="A69" s="5" t="s">
        <v>1102</v>
      </c>
      <c r="B69" s="40">
        <v>14</v>
      </c>
      <c r="C69" s="40" t="s">
        <v>1228</v>
      </c>
      <c r="D69" s="1" t="s">
        <v>211</v>
      </c>
      <c r="E69" s="1" t="s">
        <v>81</v>
      </c>
      <c r="F69" s="1" t="s">
        <v>75</v>
      </c>
      <c r="G69" s="1" t="s">
        <v>907</v>
      </c>
      <c r="H69" s="1" t="s">
        <v>76</v>
      </c>
      <c r="I69" s="1" t="s">
        <v>77</v>
      </c>
      <c r="J69" s="8" t="s">
        <v>1224</v>
      </c>
      <c r="K69" s="1" t="s">
        <v>78</v>
      </c>
      <c r="M69" s="2" t="s">
        <v>82</v>
      </c>
      <c r="N69" s="5"/>
      <c r="O69" s="1" t="b">
        <v>1</v>
      </c>
      <c r="P69" s="3" t="b">
        <v>0</v>
      </c>
      <c r="Q69" s="1" t="s">
        <v>27</v>
      </c>
      <c r="R69" s="18">
        <v>794</v>
      </c>
      <c r="S69" s="135" t="s">
        <v>998</v>
      </c>
      <c r="Y69" s="62"/>
      <c r="Z69" s="54" t="str">
        <f t="shared" si="8"/>
        <v xml:space="preserve"> </v>
      </c>
      <c r="AA69" s="55">
        <f t="shared" si="8"/>
        <v>1</v>
      </c>
      <c r="AB69" s="49" t="str">
        <f t="shared" si="13"/>
        <v xml:space="preserve"> </v>
      </c>
      <c r="AC69" s="51" t="str">
        <f t="shared" si="13"/>
        <v xml:space="preserve"> </v>
      </c>
      <c r="AD69" s="51" t="str">
        <f t="shared" si="13"/>
        <v xml:space="preserve"> </v>
      </c>
      <c r="AE69" s="51" t="str">
        <f t="shared" si="13"/>
        <v xml:space="preserve"> </v>
      </c>
      <c r="AF69" s="51">
        <f t="shared" si="13"/>
        <v>1</v>
      </c>
      <c r="AG69" s="51" t="str">
        <f t="shared" si="13"/>
        <v xml:space="preserve"> </v>
      </c>
      <c r="AH69" s="50" t="str">
        <f t="shared" si="13"/>
        <v xml:space="preserve"> </v>
      </c>
      <c r="AI69" s="93">
        <f t="shared" si="14"/>
        <v>1</v>
      </c>
      <c r="AK69" s="1"/>
      <c r="BS69" s="1">
        <f t="shared" si="12"/>
        <v>3</v>
      </c>
      <c r="BW69" s="1" t="e">
        <f t="shared" si="11"/>
        <v>#REF!</v>
      </c>
    </row>
    <row r="70" spans="1:75">
      <c r="A70" s="5" t="s">
        <v>1102</v>
      </c>
      <c r="B70" s="40">
        <v>14</v>
      </c>
      <c r="C70" s="40" t="s">
        <v>1228</v>
      </c>
      <c r="D70" s="1" t="s">
        <v>1223</v>
      </c>
      <c r="E70" s="1" t="s">
        <v>74</v>
      </c>
      <c r="F70" s="1" t="s">
        <v>75</v>
      </c>
      <c r="G70" s="1" t="s">
        <v>907</v>
      </c>
      <c r="H70" s="1" t="s">
        <v>76</v>
      </c>
      <c r="I70" s="1" t="s">
        <v>77</v>
      </c>
      <c r="J70" s="8" t="s">
        <v>1224</v>
      </c>
      <c r="K70" s="1" t="s">
        <v>78</v>
      </c>
      <c r="M70" s="2" t="s">
        <v>79</v>
      </c>
      <c r="N70" s="5"/>
      <c r="O70" s="1" t="b">
        <v>1</v>
      </c>
      <c r="P70" s="3" t="b">
        <v>0</v>
      </c>
      <c r="Q70" s="1" t="s">
        <v>27</v>
      </c>
      <c r="R70" s="18">
        <v>795</v>
      </c>
      <c r="S70" s="135" t="s">
        <v>998</v>
      </c>
      <c r="Y70" s="62"/>
      <c r="Z70" s="54" t="str">
        <f t="shared" si="8"/>
        <v xml:space="preserve"> </v>
      </c>
      <c r="AA70" s="55">
        <f t="shared" si="8"/>
        <v>1</v>
      </c>
      <c r="AB70" s="49" t="str">
        <f t="shared" si="13"/>
        <v xml:space="preserve"> </v>
      </c>
      <c r="AC70" s="51" t="str">
        <f t="shared" si="13"/>
        <v xml:space="preserve"> </v>
      </c>
      <c r="AD70" s="51" t="str">
        <f t="shared" si="13"/>
        <v xml:space="preserve"> </v>
      </c>
      <c r="AE70" s="51" t="str">
        <f t="shared" si="13"/>
        <v xml:space="preserve"> </v>
      </c>
      <c r="AF70" s="51">
        <f t="shared" si="13"/>
        <v>1</v>
      </c>
      <c r="AG70" s="51" t="str">
        <f t="shared" si="13"/>
        <v xml:space="preserve"> </v>
      </c>
      <c r="AH70" s="50" t="str">
        <f t="shared" si="13"/>
        <v xml:space="preserve"> </v>
      </c>
      <c r="AI70" s="93">
        <f t="shared" si="14"/>
        <v>1</v>
      </c>
      <c r="AK70" s="1"/>
      <c r="BS70" s="1">
        <f t="shared" si="12"/>
        <v>4</v>
      </c>
      <c r="BW70" s="1" t="e">
        <f t="shared" si="11"/>
        <v>#REF!</v>
      </c>
    </row>
    <row r="71" spans="1:75">
      <c r="A71" s="5" t="s">
        <v>1102</v>
      </c>
      <c r="B71" s="30">
        <v>15</v>
      </c>
      <c r="C71" s="40" t="s">
        <v>1228</v>
      </c>
      <c r="D71" s="1" t="s">
        <v>180</v>
      </c>
      <c r="E71" s="1" t="s">
        <v>292</v>
      </c>
      <c r="F71" s="1" t="s">
        <v>67</v>
      </c>
      <c r="G71" s="1" t="s">
        <v>293</v>
      </c>
      <c r="H71" s="1" t="s">
        <v>31</v>
      </c>
      <c r="I71" s="1" t="s">
        <v>32</v>
      </c>
      <c r="J71" s="1" t="s">
        <v>36</v>
      </c>
      <c r="K71" s="1" t="s">
        <v>33</v>
      </c>
      <c r="M71" s="2" t="s">
        <v>294</v>
      </c>
      <c r="N71" s="5"/>
      <c r="O71" s="1" t="b">
        <v>1</v>
      </c>
      <c r="P71" s="1" t="b">
        <v>1</v>
      </c>
      <c r="Q71" s="1" t="s">
        <v>27</v>
      </c>
      <c r="R71" s="18">
        <v>805</v>
      </c>
      <c r="S71" s="137" t="s">
        <v>994</v>
      </c>
      <c r="Y71" s="62" t="s">
        <v>1133</v>
      </c>
      <c r="Z71" s="54" t="str">
        <f t="shared" si="8"/>
        <v xml:space="preserve"> </v>
      </c>
      <c r="AA71" s="55">
        <f t="shared" si="8"/>
        <v>1</v>
      </c>
      <c r="AB71" s="49">
        <f t="shared" si="13"/>
        <v>1</v>
      </c>
      <c r="AC71" s="51" t="str">
        <f t="shared" si="13"/>
        <v xml:space="preserve"> </v>
      </c>
      <c r="AD71" s="51" t="str">
        <f t="shared" si="13"/>
        <v xml:space="preserve"> </v>
      </c>
      <c r="AE71" s="51" t="str">
        <f t="shared" si="13"/>
        <v xml:space="preserve"> </v>
      </c>
      <c r="AF71" s="51" t="str">
        <f t="shared" si="13"/>
        <v xml:space="preserve"> </v>
      </c>
      <c r="AG71" s="51" t="str">
        <f t="shared" si="13"/>
        <v xml:space="preserve"> </v>
      </c>
      <c r="AH71" s="50" t="str">
        <f t="shared" si="13"/>
        <v xml:space="preserve"> </v>
      </c>
      <c r="AI71" s="93">
        <f t="shared" si="14"/>
        <v>1</v>
      </c>
      <c r="AK71" s="1"/>
      <c r="BS71" s="1">
        <f t="shared" si="12"/>
        <v>5</v>
      </c>
      <c r="BW71" s="1" t="e">
        <f t="shared" si="11"/>
        <v>#REF!</v>
      </c>
    </row>
    <row r="72" spans="1:75">
      <c r="A72" s="5" t="s">
        <v>1102</v>
      </c>
      <c r="B72" s="40">
        <v>16</v>
      </c>
      <c r="C72" s="40" t="s">
        <v>1228</v>
      </c>
      <c r="D72" s="1" t="s">
        <v>102</v>
      </c>
      <c r="E72" s="1" t="s">
        <v>439</v>
      </c>
      <c r="F72" s="1" t="s">
        <v>67</v>
      </c>
      <c r="G72" s="1" t="s">
        <v>30</v>
      </c>
      <c r="H72" s="1" t="s">
        <v>31</v>
      </c>
      <c r="I72" s="1" t="s">
        <v>32</v>
      </c>
      <c r="J72" s="1" t="s">
        <v>36</v>
      </c>
      <c r="K72" s="1" t="s">
        <v>934</v>
      </c>
      <c r="L72" s="1" t="s">
        <v>1425</v>
      </c>
      <c r="M72" s="2" t="s">
        <v>440</v>
      </c>
      <c r="N72" s="5"/>
      <c r="O72" s="1" t="b">
        <v>1</v>
      </c>
      <c r="P72" s="1" t="b">
        <v>1</v>
      </c>
      <c r="Q72" s="1" t="s">
        <v>27</v>
      </c>
      <c r="R72" s="18">
        <v>60</v>
      </c>
      <c r="S72" s="137" t="s">
        <v>994</v>
      </c>
      <c r="W72" s="1">
        <v>9</v>
      </c>
      <c r="Y72" s="62" t="s">
        <v>1134</v>
      </c>
      <c r="Z72" s="54" t="str">
        <f t="shared" si="8"/>
        <v xml:space="preserve"> </v>
      </c>
      <c r="AA72" s="55">
        <f t="shared" si="8"/>
        <v>1</v>
      </c>
      <c r="AB72" s="49">
        <f t="shared" si="13"/>
        <v>1</v>
      </c>
      <c r="AC72" s="51" t="str">
        <f t="shared" si="13"/>
        <v xml:space="preserve"> </v>
      </c>
      <c r="AD72" s="51" t="str">
        <f t="shared" si="13"/>
        <v xml:space="preserve"> </v>
      </c>
      <c r="AE72" s="51" t="str">
        <f t="shared" si="13"/>
        <v xml:space="preserve"> </v>
      </c>
      <c r="AF72" s="51" t="str">
        <f t="shared" si="13"/>
        <v xml:space="preserve"> </v>
      </c>
      <c r="AG72" s="51" t="str">
        <f t="shared" si="13"/>
        <v xml:space="preserve"> </v>
      </c>
      <c r="AH72" s="50" t="str">
        <f t="shared" si="13"/>
        <v xml:space="preserve"> </v>
      </c>
      <c r="AI72" s="93">
        <f t="shared" si="14"/>
        <v>1</v>
      </c>
      <c r="AK72" s="1"/>
      <c r="BS72" s="1">
        <f t="shared" si="12"/>
        <v>6</v>
      </c>
      <c r="BW72" s="1" t="e">
        <f t="shared" si="11"/>
        <v>#REF!</v>
      </c>
    </row>
    <row r="73" spans="1:75">
      <c r="A73" s="5" t="s">
        <v>1102</v>
      </c>
      <c r="B73" s="40">
        <v>15</v>
      </c>
      <c r="C73" s="40" t="s">
        <v>1228</v>
      </c>
      <c r="D73" s="1" t="s">
        <v>28</v>
      </c>
      <c r="E73" s="1" t="s">
        <v>29</v>
      </c>
      <c r="F73" s="1" t="s">
        <v>67</v>
      </c>
      <c r="G73" s="1" t="s">
        <v>293</v>
      </c>
      <c r="H73" s="1" t="s">
        <v>31</v>
      </c>
      <c r="I73" s="1" t="s">
        <v>32</v>
      </c>
      <c r="J73" s="1" t="s">
        <v>36</v>
      </c>
      <c r="K73" s="1" t="s">
        <v>681</v>
      </c>
      <c r="L73" s="1" t="s">
        <v>1426</v>
      </c>
      <c r="M73" s="2" t="s">
        <v>937</v>
      </c>
      <c r="N73" s="5"/>
      <c r="O73" s="1" t="b">
        <v>1</v>
      </c>
      <c r="P73" s="3" t="b">
        <v>0</v>
      </c>
      <c r="Q73" s="1" t="s">
        <v>27</v>
      </c>
      <c r="R73" s="18">
        <v>804</v>
      </c>
      <c r="S73" s="137" t="s">
        <v>994</v>
      </c>
      <c r="W73" s="1">
        <v>11</v>
      </c>
      <c r="Y73" s="62" t="s">
        <v>1135</v>
      </c>
      <c r="Z73" s="54" t="str">
        <f t="shared" si="8"/>
        <v xml:space="preserve"> </v>
      </c>
      <c r="AA73" s="55">
        <f t="shared" si="8"/>
        <v>1</v>
      </c>
      <c r="AB73" s="49">
        <f t="shared" si="13"/>
        <v>1</v>
      </c>
      <c r="AC73" s="51" t="str">
        <f t="shared" si="13"/>
        <v xml:space="preserve"> </v>
      </c>
      <c r="AD73" s="51" t="str">
        <f t="shared" si="13"/>
        <v xml:space="preserve"> </v>
      </c>
      <c r="AE73" s="51" t="str">
        <f t="shared" si="13"/>
        <v xml:space="preserve"> </v>
      </c>
      <c r="AF73" s="51" t="str">
        <f t="shared" si="13"/>
        <v xml:space="preserve"> </v>
      </c>
      <c r="AG73" s="51" t="str">
        <f t="shared" si="13"/>
        <v xml:space="preserve"> </v>
      </c>
      <c r="AH73" s="50" t="str">
        <f t="shared" si="13"/>
        <v xml:space="preserve"> </v>
      </c>
      <c r="AI73" s="93">
        <f t="shared" si="14"/>
        <v>1</v>
      </c>
      <c r="AK73" s="1"/>
      <c r="AN73" s="61"/>
      <c r="BS73" s="1">
        <f t="shared" si="12"/>
        <v>7</v>
      </c>
      <c r="BW73" s="1" t="e">
        <f t="shared" si="11"/>
        <v>#REF!</v>
      </c>
    </row>
    <row r="74" spans="1:75" ht="13.5" customHeight="1">
      <c r="A74" s="5" t="s">
        <v>1102</v>
      </c>
      <c r="B74" s="40">
        <v>19</v>
      </c>
      <c r="C74" s="40" t="s">
        <v>1228</v>
      </c>
      <c r="D74" s="1" t="s">
        <v>163</v>
      </c>
      <c r="E74" s="1" t="s">
        <v>777</v>
      </c>
      <c r="F74" s="6" t="s">
        <v>67</v>
      </c>
      <c r="G74" s="1" t="s">
        <v>30</v>
      </c>
      <c r="H74" s="1" t="s">
        <v>31</v>
      </c>
      <c r="I74" s="1" t="s">
        <v>32</v>
      </c>
      <c r="J74" s="1" t="s">
        <v>36</v>
      </c>
      <c r="K74" s="1" t="s">
        <v>778</v>
      </c>
      <c r="M74" s="2" t="s">
        <v>779</v>
      </c>
      <c r="N74" s="5"/>
      <c r="O74" s="1" t="b">
        <v>1</v>
      </c>
      <c r="P74" s="1" t="b">
        <v>1</v>
      </c>
      <c r="Q74" s="1" t="s">
        <v>27</v>
      </c>
      <c r="R74" s="18">
        <v>803</v>
      </c>
      <c r="S74" s="137" t="s">
        <v>994</v>
      </c>
      <c r="T74" s="6" t="s">
        <v>1087</v>
      </c>
      <c r="W74" s="1">
        <v>10</v>
      </c>
      <c r="Y74" s="62" t="s">
        <v>1134</v>
      </c>
      <c r="Z74" s="54" t="str">
        <f t="shared" si="8"/>
        <v xml:space="preserve"> </v>
      </c>
      <c r="AA74" s="55">
        <f t="shared" si="8"/>
        <v>1</v>
      </c>
      <c r="AB74" s="49">
        <f t="shared" si="13"/>
        <v>1</v>
      </c>
      <c r="AC74" s="51" t="str">
        <f t="shared" si="13"/>
        <v xml:space="preserve"> </v>
      </c>
      <c r="AD74" s="51" t="str">
        <f t="shared" si="13"/>
        <v xml:space="preserve"> </v>
      </c>
      <c r="AE74" s="51" t="str">
        <f t="shared" si="13"/>
        <v xml:space="preserve"> </v>
      </c>
      <c r="AF74" s="51" t="str">
        <f t="shared" si="13"/>
        <v xml:space="preserve"> </v>
      </c>
      <c r="AG74" s="51" t="str">
        <f t="shared" si="13"/>
        <v xml:space="preserve"> </v>
      </c>
      <c r="AH74" s="50" t="str">
        <f t="shared" si="13"/>
        <v xml:space="preserve"> </v>
      </c>
      <c r="AI74" s="93">
        <f t="shared" si="14"/>
        <v>1</v>
      </c>
      <c r="AK74" s="1"/>
      <c r="BS74" s="1">
        <f t="shared" si="12"/>
        <v>8</v>
      </c>
      <c r="BW74" s="1" t="e">
        <f t="shared" si="11"/>
        <v>#REF!</v>
      </c>
    </row>
    <row r="75" spans="1:75" ht="13.5" customHeight="1">
      <c r="A75" s="5" t="s">
        <v>1102</v>
      </c>
      <c r="B75" s="30">
        <v>15</v>
      </c>
      <c r="C75" s="40" t="s">
        <v>1228</v>
      </c>
      <c r="D75" s="1" t="s">
        <v>882</v>
      </c>
      <c r="E75" s="1" t="s">
        <v>35</v>
      </c>
      <c r="F75" s="1" t="s">
        <v>68</v>
      </c>
      <c r="G75" s="1" t="s">
        <v>69</v>
      </c>
      <c r="H75" s="1" t="s">
        <v>70</v>
      </c>
      <c r="I75" s="1" t="s">
        <v>71</v>
      </c>
      <c r="J75" s="8" t="s">
        <v>72</v>
      </c>
      <c r="K75" s="1" t="s">
        <v>883</v>
      </c>
      <c r="M75" s="2" t="s">
        <v>884</v>
      </c>
      <c r="N75" s="5"/>
      <c r="O75" s="1" t="b">
        <v>1</v>
      </c>
      <c r="P75" s="3" t="b">
        <v>0</v>
      </c>
      <c r="Q75" s="1" t="s">
        <v>73</v>
      </c>
      <c r="R75" s="18">
        <v>813</v>
      </c>
      <c r="S75" s="137" t="s">
        <v>994</v>
      </c>
      <c r="W75" s="6">
        <v>18</v>
      </c>
      <c r="Y75" s="62"/>
      <c r="Z75" s="54">
        <f t="shared" si="8"/>
        <v>1</v>
      </c>
      <c r="AA75" s="55" t="str">
        <f t="shared" si="8"/>
        <v xml:space="preserve"> </v>
      </c>
      <c r="AB75" s="49">
        <f t="shared" si="13"/>
        <v>1</v>
      </c>
      <c r="AC75" s="51" t="str">
        <f t="shared" si="13"/>
        <v xml:space="preserve"> </v>
      </c>
      <c r="AD75" s="51" t="str">
        <f t="shared" si="13"/>
        <v xml:space="preserve"> </v>
      </c>
      <c r="AE75" s="51" t="str">
        <f t="shared" si="13"/>
        <v xml:space="preserve"> </v>
      </c>
      <c r="AF75" s="51" t="str">
        <f t="shared" si="13"/>
        <v xml:space="preserve"> </v>
      </c>
      <c r="AG75" s="51" t="str">
        <f t="shared" si="13"/>
        <v xml:space="preserve"> </v>
      </c>
      <c r="AH75" s="50" t="str">
        <f t="shared" si="13"/>
        <v xml:space="preserve"> </v>
      </c>
      <c r="AI75" s="93">
        <f t="shared" si="14"/>
        <v>1</v>
      </c>
      <c r="AK75" s="1"/>
      <c r="BS75" s="1">
        <f t="shared" si="12"/>
        <v>9</v>
      </c>
      <c r="BW75" s="1" t="e">
        <f t="shared" si="11"/>
        <v>#REF!</v>
      </c>
    </row>
    <row r="76" spans="1:75">
      <c r="A76" s="5" t="s">
        <v>1102</v>
      </c>
      <c r="B76" s="30">
        <v>15</v>
      </c>
      <c r="C76" s="40" t="s">
        <v>1228</v>
      </c>
      <c r="D76" s="1" t="s">
        <v>711</v>
      </c>
      <c r="E76" s="1" t="s">
        <v>427</v>
      </c>
      <c r="F76" s="1" t="s">
        <v>68</v>
      </c>
      <c r="G76" s="1" t="s">
        <v>69</v>
      </c>
      <c r="H76" s="1" t="s">
        <v>70</v>
      </c>
      <c r="I76" s="1" t="s">
        <v>71</v>
      </c>
      <c r="J76" s="8" t="s">
        <v>72</v>
      </c>
      <c r="K76" s="1" t="s">
        <v>426</v>
      </c>
      <c r="M76" s="2" t="s">
        <v>878</v>
      </c>
      <c r="N76" s="5"/>
      <c r="O76" s="1" t="b">
        <v>1</v>
      </c>
      <c r="P76" s="3" t="b">
        <v>0</v>
      </c>
      <c r="Q76" s="1" t="s">
        <v>73</v>
      </c>
      <c r="R76" s="18">
        <v>808</v>
      </c>
      <c r="S76" s="137" t="s">
        <v>994</v>
      </c>
      <c r="W76" s="6">
        <v>13</v>
      </c>
      <c r="Y76" s="62"/>
      <c r="Z76" s="54">
        <f t="shared" si="8"/>
        <v>1</v>
      </c>
      <c r="AA76" s="55" t="str">
        <f t="shared" si="8"/>
        <v xml:space="preserve"> </v>
      </c>
      <c r="AB76" s="49">
        <f t="shared" si="13"/>
        <v>1</v>
      </c>
      <c r="AC76" s="51" t="str">
        <f t="shared" si="13"/>
        <v xml:space="preserve"> </v>
      </c>
      <c r="AD76" s="51" t="str">
        <f t="shared" si="13"/>
        <v xml:space="preserve"> </v>
      </c>
      <c r="AE76" s="51" t="str">
        <f t="shared" si="13"/>
        <v xml:space="preserve"> </v>
      </c>
      <c r="AF76" s="51" t="str">
        <f t="shared" si="13"/>
        <v xml:space="preserve"> </v>
      </c>
      <c r="AG76" s="51" t="str">
        <f t="shared" si="13"/>
        <v xml:space="preserve"> </v>
      </c>
      <c r="AH76" s="50" t="str">
        <f t="shared" si="13"/>
        <v xml:space="preserve"> </v>
      </c>
      <c r="AI76" s="93">
        <f t="shared" si="14"/>
        <v>1</v>
      </c>
      <c r="AK76" s="1"/>
      <c r="BS76" s="1">
        <f t="shared" si="12"/>
        <v>10</v>
      </c>
      <c r="BW76" s="1" t="e">
        <f t="shared" si="11"/>
        <v>#REF!</v>
      </c>
    </row>
    <row r="77" spans="1:75">
      <c r="A77" s="5" t="s">
        <v>1102</v>
      </c>
      <c r="B77" s="30">
        <v>15</v>
      </c>
      <c r="C77" s="40" t="s">
        <v>1228</v>
      </c>
      <c r="D77" s="1" t="s">
        <v>499</v>
      </c>
      <c r="E77" s="1" t="s">
        <v>181</v>
      </c>
      <c r="F77" s="1" t="s">
        <v>68</v>
      </c>
      <c r="G77" s="1" t="s">
        <v>69</v>
      </c>
      <c r="H77" s="1" t="s">
        <v>70</v>
      </c>
      <c r="I77" s="1" t="s">
        <v>71</v>
      </c>
      <c r="J77" s="8" t="s">
        <v>72</v>
      </c>
      <c r="K77" s="1" t="s">
        <v>428</v>
      </c>
      <c r="M77" s="2" t="s">
        <v>881</v>
      </c>
      <c r="N77" s="5"/>
      <c r="O77" s="1" t="b">
        <v>1</v>
      </c>
      <c r="P77" s="3" t="b">
        <v>0</v>
      </c>
      <c r="Q77" s="1" t="s">
        <v>73</v>
      </c>
      <c r="R77" s="18">
        <v>812</v>
      </c>
      <c r="S77" s="137" t="s">
        <v>994</v>
      </c>
      <c r="W77" s="6">
        <v>17</v>
      </c>
      <c r="Y77" s="62"/>
      <c r="Z77" s="54">
        <f t="shared" si="8"/>
        <v>1</v>
      </c>
      <c r="AA77" s="55" t="str">
        <f t="shared" si="8"/>
        <v xml:space="preserve"> </v>
      </c>
      <c r="AB77" s="49">
        <f t="shared" si="13"/>
        <v>1</v>
      </c>
      <c r="AC77" s="51" t="str">
        <f t="shared" si="13"/>
        <v xml:space="preserve"> </v>
      </c>
      <c r="AD77" s="51" t="str">
        <f t="shared" si="13"/>
        <v xml:space="preserve"> </v>
      </c>
      <c r="AE77" s="51" t="str">
        <f t="shared" si="13"/>
        <v xml:space="preserve"> </v>
      </c>
      <c r="AF77" s="51" t="str">
        <f t="shared" si="13"/>
        <v xml:space="preserve"> </v>
      </c>
      <c r="AG77" s="51" t="str">
        <f t="shared" si="13"/>
        <v xml:space="preserve"> </v>
      </c>
      <c r="AH77" s="50" t="str">
        <f t="shared" si="13"/>
        <v xml:space="preserve"> </v>
      </c>
      <c r="AI77" s="93">
        <f t="shared" si="14"/>
        <v>1</v>
      </c>
      <c r="AK77" s="1"/>
      <c r="BS77" s="1">
        <f t="shared" si="12"/>
        <v>11</v>
      </c>
      <c r="BW77" s="1" t="e">
        <f t="shared" si="11"/>
        <v>#REF!</v>
      </c>
    </row>
    <row r="78" spans="1:75" ht="13.5" customHeight="1">
      <c r="A78" s="5" t="s">
        <v>1102</v>
      </c>
      <c r="B78" s="30">
        <v>15</v>
      </c>
      <c r="C78" s="40" t="s">
        <v>1228</v>
      </c>
      <c r="D78" s="1" t="s">
        <v>429</v>
      </c>
      <c r="E78" s="1" t="s">
        <v>430</v>
      </c>
      <c r="F78" s="1" t="s">
        <v>68</v>
      </c>
      <c r="G78" s="1" t="s">
        <v>69</v>
      </c>
      <c r="H78" s="1" t="s">
        <v>70</v>
      </c>
      <c r="I78" s="1" t="s">
        <v>71</v>
      </c>
      <c r="J78" s="8" t="s">
        <v>72</v>
      </c>
      <c r="K78" s="1" t="s">
        <v>431</v>
      </c>
      <c r="L78" s="1" t="s">
        <v>1427</v>
      </c>
      <c r="M78" s="2" t="s">
        <v>879</v>
      </c>
      <c r="N78" s="5"/>
      <c r="O78" s="1" t="b">
        <v>1</v>
      </c>
      <c r="P78" s="3" t="b">
        <v>0</v>
      </c>
      <c r="Q78" s="1" t="s">
        <v>73</v>
      </c>
      <c r="R78" s="18">
        <v>809</v>
      </c>
      <c r="S78" s="137" t="s">
        <v>994</v>
      </c>
      <c r="W78" s="6">
        <v>14</v>
      </c>
      <c r="Y78" s="62"/>
      <c r="Z78" s="54">
        <f t="shared" si="8"/>
        <v>1</v>
      </c>
      <c r="AA78" s="55" t="str">
        <f t="shared" si="8"/>
        <v xml:space="preserve"> </v>
      </c>
      <c r="AB78" s="49">
        <f t="shared" si="13"/>
        <v>1</v>
      </c>
      <c r="AC78" s="51" t="str">
        <f t="shared" si="13"/>
        <v xml:space="preserve"> </v>
      </c>
      <c r="AD78" s="51" t="str">
        <f t="shared" si="13"/>
        <v xml:space="preserve"> </v>
      </c>
      <c r="AE78" s="51" t="str">
        <f t="shared" si="13"/>
        <v xml:space="preserve"> </v>
      </c>
      <c r="AF78" s="51" t="str">
        <f t="shared" si="13"/>
        <v xml:space="preserve"> </v>
      </c>
      <c r="AG78" s="51" t="str">
        <f t="shared" si="13"/>
        <v xml:space="preserve"> </v>
      </c>
      <c r="AH78" s="50" t="str">
        <f t="shared" si="13"/>
        <v xml:space="preserve"> </v>
      </c>
      <c r="AI78" s="93">
        <f t="shared" si="14"/>
        <v>1</v>
      </c>
      <c r="AK78" s="1"/>
      <c r="BS78" s="1">
        <f t="shared" si="12"/>
        <v>12</v>
      </c>
      <c r="BT78" s="1">
        <f>+BS78</f>
        <v>12</v>
      </c>
      <c r="BU78" s="37">
        <f>+SUM(BT$4:BT78)</f>
        <v>73</v>
      </c>
      <c r="BW78" s="1" t="e">
        <f t="shared" si="11"/>
        <v>#REF!</v>
      </c>
    </row>
    <row r="79" spans="1:75" ht="13.5" customHeight="1">
      <c r="A79" s="5" t="s">
        <v>1102</v>
      </c>
      <c r="B79" s="30">
        <v>15</v>
      </c>
      <c r="C79" s="40" t="s">
        <v>1228</v>
      </c>
      <c r="D79" s="1" t="s">
        <v>714</v>
      </c>
      <c r="E79" s="1" t="s">
        <v>715</v>
      </c>
      <c r="F79" s="1" t="s">
        <v>68</v>
      </c>
      <c r="G79" s="1" t="s">
        <v>69</v>
      </c>
      <c r="H79" s="1" t="s">
        <v>70</v>
      </c>
      <c r="I79" s="1" t="s">
        <v>71</v>
      </c>
      <c r="J79" s="8" t="s">
        <v>72</v>
      </c>
      <c r="K79" s="1" t="s">
        <v>716</v>
      </c>
      <c r="L79" s="1" t="s">
        <v>1428</v>
      </c>
      <c r="M79" s="2" t="s">
        <v>880</v>
      </c>
      <c r="N79" s="5"/>
      <c r="O79" s="1" t="b">
        <v>1</v>
      </c>
      <c r="P79" s="3" t="b">
        <v>0</v>
      </c>
      <c r="Q79" s="1" t="s">
        <v>73</v>
      </c>
      <c r="R79" s="18">
        <v>811</v>
      </c>
      <c r="S79" s="137" t="s">
        <v>994</v>
      </c>
      <c r="W79" s="6">
        <v>16</v>
      </c>
      <c r="Y79" s="62"/>
      <c r="Z79" s="54">
        <f t="shared" si="8"/>
        <v>1</v>
      </c>
      <c r="AA79" s="55" t="str">
        <f t="shared" si="8"/>
        <v xml:space="preserve"> </v>
      </c>
      <c r="AB79" s="49">
        <f t="shared" si="13"/>
        <v>1</v>
      </c>
      <c r="AC79" s="51" t="str">
        <f t="shared" si="13"/>
        <v xml:space="preserve"> </v>
      </c>
      <c r="AD79" s="51" t="str">
        <f t="shared" si="13"/>
        <v xml:space="preserve"> </v>
      </c>
      <c r="AE79" s="51" t="str">
        <f t="shared" si="13"/>
        <v xml:space="preserve"> </v>
      </c>
      <c r="AF79" s="51" t="str">
        <f t="shared" si="13"/>
        <v xml:space="preserve"> </v>
      </c>
      <c r="AG79" s="51" t="str">
        <f t="shared" si="13"/>
        <v xml:space="preserve"> </v>
      </c>
      <c r="AH79" s="50" t="str">
        <f t="shared" si="13"/>
        <v xml:space="preserve"> </v>
      </c>
      <c r="AI79" s="93">
        <f t="shared" si="14"/>
        <v>1</v>
      </c>
      <c r="AK79" s="1"/>
      <c r="BS79" s="1">
        <v>1</v>
      </c>
      <c r="BW79" s="1" t="e">
        <f t="shared" si="11"/>
        <v>#REF!</v>
      </c>
    </row>
    <row r="80" spans="1:75">
      <c r="A80" s="5" t="s">
        <v>1102</v>
      </c>
      <c r="B80" s="30">
        <v>15</v>
      </c>
      <c r="C80" s="40" t="s">
        <v>1228</v>
      </c>
      <c r="D80" s="1" t="s">
        <v>712</v>
      </c>
      <c r="E80" s="1" t="s">
        <v>713</v>
      </c>
      <c r="F80" s="1" t="s">
        <v>68</v>
      </c>
      <c r="G80" s="1" t="s">
        <v>69</v>
      </c>
      <c r="H80" s="1" t="s">
        <v>70</v>
      </c>
      <c r="I80" s="1" t="s">
        <v>71</v>
      </c>
      <c r="J80" s="8" t="s">
        <v>72</v>
      </c>
      <c r="K80" s="1" t="s">
        <v>716</v>
      </c>
      <c r="L80" s="1" t="s">
        <v>1429</v>
      </c>
      <c r="M80" s="2" t="s">
        <v>1185</v>
      </c>
      <c r="N80" s="5"/>
      <c r="O80" s="1" t="b">
        <v>1</v>
      </c>
      <c r="P80" s="3" t="b">
        <v>0</v>
      </c>
      <c r="Q80" s="1" t="s">
        <v>73</v>
      </c>
      <c r="R80" s="18">
        <v>810</v>
      </c>
      <c r="S80" s="137" t="s">
        <v>994</v>
      </c>
      <c r="W80" s="6">
        <v>15</v>
      </c>
      <c r="Y80" s="62"/>
      <c r="Z80" s="54">
        <f t="shared" si="8"/>
        <v>1</v>
      </c>
      <c r="AA80" s="55" t="str">
        <f t="shared" si="8"/>
        <v xml:space="preserve"> </v>
      </c>
      <c r="AB80" s="49">
        <f t="shared" si="13"/>
        <v>1</v>
      </c>
      <c r="AC80" s="51" t="str">
        <f t="shared" si="13"/>
        <v xml:space="preserve"> </v>
      </c>
      <c r="AD80" s="51" t="str">
        <f t="shared" si="13"/>
        <v xml:space="preserve"> </v>
      </c>
      <c r="AE80" s="51" t="str">
        <f t="shared" si="13"/>
        <v xml:space="preserve"> </v>
      </c>
      <c r="AF80" s="51" t="str">
        <f t="shared" si="13"/>
        <v xml:space="preserve"> </v>
      </c>
      <c r="AG80" s="51" t="str">
        <f t="shared" si="13"/>
        <v xml:space="preserve"> </v>
      </c>
      <c r="AH80" s="50" t="str">
        <f t="shared" si="13"/>
        <v xml:space="preserve"> </v>
      </c>
      <c r="AI80" s="93">
        <f t="shared" si="14"/>
        <v>1</v>
      </c>
      <c r="AK80" s="1"/>
      <c r="BS80" s="1">
        <f t="shared" si="12"/>
        <v>2</v>
      </c>
      <c r="BW80" s="1" t="e">
        <f t="shared" si="11"/>
        <v>#REF!</v>
      </c>
    </row>
    <row r="81" spans="1:178" ht="13.5" customHeight="1">
      <c r="A81" s="28" t="s">
        <v>1102</v>
      </c>
      <c r="B81" s="43">
        <v>15</v>
      </c>
      <c r="C81" s="41" t="s">
        <v>1227</v>
      </c>
      <c r="D81" s="10" t="s">
        <v>163</v>
      </c>
      <c r="E81" s="10" t="s">
        <v>1430</v>
      </c>
      <c r="F81" s="10" t="s">
        <v>68</v>
      </c>
      <c r="G81" s="10" t="s">
        <v>69</v>
      </c>
      <c r="H81" s="10" t="s">
        <v>70</v>
      </c>
      <c r="I81" s="10" t="s">
        <v>71</v>
      </c>
      <c r="J81" s="11" t="s">
        <v>72</v>
      </c>
      <c r="K81" s="13" t="s">
        <v>716</v>
      </c>
      <c r="L81" s="10"/>
      <c r="M81" s="12" t="s">
        <v>1431</v>
      </c>
      <c r="N81" s="28"/>
      <c r="O81" s="10"/>
      <c r="P81" s="24"/>
      <c r="Q81" s="10" t="s">
        <v>73</v>
      </c>
      <c r="R81" s="16">
        <v>1180</v>
      </c>
      <c r="S81" s="137" t="s">
        <v>994</v>
      </c>
      <c r="W81" s="6"/>
      <c r="Y81" s="62"/>
      <c r="Z81" s="54">
        <v>1</v>
      </c>
      <c r="AA81" s="55"/>
      <c r="AB81" s="49">
        <f t="shared" si="13"/>
        <v>1</v>
      </c>
      <c r="AC81" s="51" t="str">
        <f t="shared" si="13"/>
        <v xml:space="preserve"> </v>
      </c>
      <c r="AD81" s="51" t="str">
        <f t="shared" si="13"/>
        <v xml:space="preserve"> </v>
      </c>
      <c r="AE81" s="51" t="str">
        <f t="shared" si="13"/>
        <v xml:space="preserve"> </v>
      </c>
      <c r="AF81" s="51" t="str">
        <f t="shared" si="13"/>
        <v xml:space="preserve"> </v>
      </c>
      <c r="AG81" s="51" t="str">
        <f t="shared" si="13"/>
        <v xml:space="preserve"> </v>
      </c>
      <c r="AH81" s="50" t="str">
        <f t="shared" si="13"/>
        <v xml:space="preserve"> </v>
      </c>
      <c r="AI81" s="93">
        <f t="shared" si="14"/>
        <v>1</v>
      </c>
      <c r="AK81" s="1"/>
      <c r="BS81" s="1">
        <f t="shared" si="12"/>
        <v>3</v>
      </c>
      <c r="BW81" s="1" t="e">
        <f t="shared" si="11"/>
        <v>#REF!</v>
      </c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</row>
    <row r="82" spans="1:178" ht="13.5" customHeight="1">
      <c r="A82" s="5" t="s">
        <v>1102</v>
      </c>
      <c r="B82" s="30">
        <v>15</v>
      </c>
      <c r="C82" s="40" t="s">
        <v>1228</v>
      </c>
      <c r="D82" s="1" t="s">
        <v>1070</v>
      </c>
      <c r="E82" s="1" t="s">
        <v>1071</v>
      </c>
      <c r="F82" s="1" t="s">
        <v>68</v>
      </c>
      <c r="G82" s="1" t="s">
        <v>69</v>
      </c>
      <c r="H82" s="1" t="s">
        <v>70</v>
      </c>
      <c r="I82" s="1" t="s">
        <v>71</v>
      </c>
      <c r="J82" s="8" t="s">
        <v>72</v>
      </c>
      <c r="K82" s="1" t="s">
        <v>1072</v>
      </c>
      <c r="M82" s="2" t="s">
        <v>1074</v>
      </c>
      <c r="N82" s="5" t="s">
        <v>1102</v>
      </c>
      <c r="O82" s="1" t="b">
        <v>0</v>
      </c>
      <c r="P82" s="3" t="b">
        <v>0</v>
      </c>
      <c r="Q82" s="1" t="s">
        <v>73</v>
      </c>
      <c r="R82" s="18">
        <v>1034</v>
      </c>
      <c r="S82" s="137" t="s">
        <v>994</v>
      </c>
      <c r="W82" s="6">
        <v>20</v>
      </c>
      <c r="Y82" s="62"/>
      <c r="Z82" s="54">
        <f>IF(AND($A82="Y", $Q82=Z$3),1," ")</f>
        <v>1</v>
      </c>
      <c r="AA82" s="55" t="str">
        <f>IF(AND($A82="Y", $Q82=AA$3),1," ")</f>
        <v xml:space="preserve"> </v>
      </c>
      <c r="AB82" s="49">
        <f t="shared" si="13"/>
        <v>1</v>
      </c>
      <c r="AC82" s="51" t="str">
        <f t="shared" si="13"/>
        <v xml:space="preserve"> </v>
      </c>
      <c r="AD82" s="51" t="str">
        <f t="shared" si="13"/>
        <v xml:space="preserve"> </v>
      </c>
      <c r="AE82" s="51" t="str">
        <f t="shared" si="13"/>
        <v xml:space="preserve"> </v>
      </c>
      <c r="AF82" s="51" t="str">
        <f t="shared" si="13"/>
        <v xml:space="preserve"> </v>
      </c>
      <c r="AG82" s="51" t="str">
        <f t="shared" si="13"/>
        <v xml:space="preserve"> </v>
      </c>
      <c r="AH82" s="50" t="str">
        <f t="shared" si="13"/>
        <v xml:space="preserve"> </v>
      </c>
      <c r="AI82" s="93">
        <f t="shared" si="14"/>
        <v>1</v>
      </c>
      <c r="AK82" s="1"/>
      <c r="BS82" s="1">
        <f t="shared" si="12"/>
        <v>4</v>
      </c>
      <c r="BW82" s="1" t="e">
        <f t="shared" si="11"/>
        <v>#REF!</v>
      </c>
    </row>
    <row r="83" spans="1:178" ht="13.5" customHeight="1">
      <c r="A83" s="28" t="s">
        <v>1102</v>
      </c>
      <c r="B83" s="43">
        <v>15</v>
      </c>
      <c r="C83" s="41" t="s">
        <v>1227</v>
      </c>
      <c r="D83" s="13" t="s">
        <v>1432</v>
      </c>
      <c r="E83" s="13" t="s">
        <v>774</v>
      </c>
      <c r="F83" s="10" t="s">
        <v>68</v>
      </c>
      <c r="G83" s="10" t="s">
        <v>69</v>
      </c>
      <c r="H83" s="10" t="s">
        <v>70</v>
      </c>
      <c r="I83" s="10" t="s">
        <v>71</v>
      </c>
      <c r="J83" s="11" t="s">
        <v>72</v>
      </c>
      <c r="K83" s="13" t="s">
        <v>1433</v>
      </c>
      <c r="L83" s="10"/>
      <c r="M83" s="12" t="s">
        <v>1434</v>
      </c>
      <c r="N83" s="28"/>
      <c r="O83" s="10"/>
      <c r="P83" s="24"/>
      <c r="Q83" s="10" t="s">
        <v>73</v>
      </c>
      <c r="R83" s="16">
        <v>1179</v>
      </c>
      <c r="S83" s="137" t="s">
        <v>994</v>
      </c>
      <c r="W83" s="6"/>
      <c r="Y83" s="62"/>
      <c r="Z83" s="54">
        <v>1</v>
      </c>
      <c r="AA83" s="55"/>
      <c r="AB83" s="49">
        <f t="shared" si="13"/>
        <v>1</v>
      </c>
      <c r="AC83" s="51" t="str">
        <f t="shared" si="13"/>
        <v xml:space="preserve"> </v>
      </c>
      <c r="AD83" s="51" t="str">
        <f t="shared" si="13"/>
        <v xml:space="preserve"> </v>
      </c>
      <c r="AE83" s="51" t="str">
        <f t="shared" si="13"/>
        <v xml:space="preserve"> </v>
      </c>
      <c r="AF83" s="51" t="str">
        <f t="shared" si="13"/>
        <v xml:space="preserve"> </v>
      </c>
      <c r="AG83" s="51" t="str">
        <f t="shared" si="13"/>
        <v xml:space="preserve"> </v>
      </c>
      <c r="AH83" s="50" t="str">
        <f t="shared" si="13"/>
        <v xml:space="preserve"> </v>
      </c>
      <c r="AI83" s="93">
        <f t="shared" si="14"/>
        <v>1</v>
      </c>
      <c r="AK83" s="1"/>
      <c r="BS83" s="1">
        <f t="shared" si="12"/>
        <v>5</v>
      </c>
      <c r="BW83" s="1" t="e">
        <f t="shared" si="11"/>
        <v>#REF!</v>
      </c>
    </row>
    <row r="84" spans="1:178" ht="13.5" customHeight="1">
      <c r="A84" s="28" t="s">
        <v>1102</v>
      </c>
      <c r="B84" s="43">
        <v>24</v>
      </c>
      <c r="C84" s="41" t="s">
        <v>1227</v>
      </c>
      <c r="D84" s="10" t="s">
        <v>1435</v>
      </c>
      <c r="E84" s="10" t="s">
        <v>1436</v>
      </c>
      <c r="F84" s="10" t="s">
        <v>68</v>
      </c>
      <c r="G84" s="10" t="s">
        <v>69</v>
      </c>
      <c r="H84" s="10" t="s">
        <v>70</v>
      </c>
      <c r="I84" s="10" t="s">
        <v>71</v>
      </c>
      <c r="J84" s="11" t="s">
        <v>72</v>
      </c>
      <c r="K84" s="13" t="s">
        <v>1437</v>
      </c>
      <c r="L84" s="10"/>
      <c r="M84" s="12" t="s">
        <v>1438</v>
      </c>
      <c r="N84" s="28"/>
      <c r="O84" s="10"/>
      <c r="P84" s="24"/>
      <c r="Q84" s="10" t="s">
        <v>73</v>
      </c>
      <c r="R84" s="16">
        <v>1152</v>
      </c>
      <c r="S84" s="137" t="s">
        <v>994</v>
      </c>
      <c r="W84" s="6"/>
      <c r="Y84" s="62"/>
      <c r="Z84" s="54">
        <f t="shared" ref="Z84:AA87" si="15">IF(AND($A84="Y", $Q84=Z$3),1," ")</f>
        <v>1</v>
      </c>
      <c r="AA84" s="55" t="str">
        <f t="shared" si="15"/>
        <v xml:space="preserve"> </v>
      </c>
      <c r="AB84" s="49">
        <f t="shared" ref="AB84:AH98" si="16">IF(AND($A84="Y", $S84=AB$3),1," ")</f>
        <v>1</v>
      </c>
      <c r="AC84" s="51" t="str">
        <f t="shared" si="16"/>
        <v xml:space="preserve"> </v>
      </c>
      <c r="AD84" s="51" t="str">
        <f t="shared" si="16"/>
        <v xml:space="preserve"> </v>
      </c>
      <c r="AE84" s="51" t="str">
        <f t="shared" si="16"/>
        <v xml:space="preserve"> </v>
      </c>
      <c r="AF84" s="51" t="str">
        <f t="shared" si="16"/>
        <v xml:space="preserve"> </v>
      </c>
      <c r="AG84" s="51" t="str">
        <f t="shared" si="16"/>
        <v xml:space="preserve"> </v>
      </c>
      <c r="AH84" s="50" t="str">
        <f t="shared" si="16"/>
        <v xml:space="preserve"> </v>
      </c>
      <c r="AI84" s="93">
        <f t="shared" si="14"/>
        <v>1</v>
      </c>
      <c r="AK84" s="1"/>
      <c r="BS84" s="1">
        <f t="shared" si="12"/>
        <v>6</v>
      </c>
      <c r="BW84" s="1" t="e">
        <f t="shared" si="11"/>
        <v>#REF!</v>
      </c>
    </row>
    <row r="85" spans="1:178" ht="13.5" customHeight="1">
      <c r="A85" s="5" t="s">
        <v>1102</v>
      </c>
      <c r="B85" s="30">
        <v>15</v>
      </c>
      <c r="C85" s="40" t="s">
        <v>1228</v>
      </c>
      <c r="D85" s="1" t="s">
        <v>717</v>
      </c>
      <c r="E85" s="1" t="s">
        <v>312</v>
      </c>
      <c r="F85" s="1" t="s">
        <v>68</v>
      </c>
      <c r="G85" s="1" t="s">
        <v>69</v>
      </c>
      <c r="H85" s="1" t="s">
        <v>70</v>
      </c>
      <c r="I85" s="1" t="s">
        <v>71</v>
      </c>
      <c r="J85" s="8" t="s">
        <v>72</v>
      </c>
      <c r="K85" s="1" t="s">
        <v>718</v>
      </c>
      <c r="M85" s="2" t="s">
        <v>1073</v>
      </c>
      <c r="N85" s="5" t="s">
        <v>1102</v>
      </c>
      <c r="O85" s="1" t="b">
        <v>0</v>
      </c>
      <c r="P85" s="3" t="b">
        <v>0</v>
      </c>
      <c r="Q85" s="1" t="s">
        <v>73</v>
      </c>
      <c r="R85" s="18">
        <v>1033</v>
      </c>
      <c r="S85" s="137" t="s">
        <v>994</v>
      </c>
      <c r="W85" s="6">
        <v>19</v>
      </c>
      <c r="Y85" s="62"/>
      <c r="Z85" s="54">
        <f t="shared" si="15"/>
        <v>1</v>
      </c>
      <c r="AA85" s="55" t="str">
        <f t="shared" si="15"/>
        <v xml:space="preserve"> </v>
      </c>
      <c r="AB85" s="49">
        <f t="shared" si="16"/>
        <v>1</v>
      </c>
      <c r="AC85" s="51" t="str">
        <f t="shared" si="16"/>
        <v xml:space="preserve"> </v>
      </c>
      <c r="AD85" s="51" t="str">
        <f t="shared" si="16"/>
        <v xml:space="preserve"> </v>
      </c>
      <c r="AE85" s="51" t="str">
        <f t="shared" si="16"/>
        <v xml:space="preserve"> </v>
      </c>
      <c r="AF85" s="51" t="str">
        <f t="shared" si="16"/>
        <v xml:space="preserve"> </v>
      </c>
      <c r="AG85" s="51" t="str">
        <f t="shared" si="16"/>
        <v xml:space="preserve"> </v>
      </c>
      <c r="AH85" s="50" t="str">
        <f t="shared" si="16"/>
        <v xml:space="preserve"> </v>
      </c>
      <c r="AI85" s="93">
        <f t="shared" si="14"/>
        <v>1</v>
      </c>
      <c r="AK85" s="1"/>
      <c r="BS85" s="1">
        <f t="shared" si="12"/>
        <v>7</v>
      </c>
      <c r="BW85" s="1" t="e">
        <f t="shared" si="11"/>
        <v>#REF!</v>
      </c>
    </row>
    <row r="86" spans="1:178">
      <c r="A86" s="33" t="s">
        <v>1105</v>
      </c>
      <c r="B86" s="42" t="s">
        <v>1247</v>
      </c>
      <c r="C86" s="42" t="s">
        <v>1247</v>
      </c>
      <c r="D86" s="20" t="s">
        <v>1002</v>
      </c>
      <c r="E86" s="20" t="s">
        <v>1002</v>
      </c>
      <c r="F86" s="20" t="s">
        <v>1049</v>
      </c>
      <c r="G86" s="42" t="s">
        <v>1247</v>
      </c>
      <c r="H86" s="42" t="s">
        <v>1247</v>
      </c>
      <c r="I86" s="21" t="s">
        <v>1107</v>
      </c>
      <c r="J86" s="42" t="s">
        <v>1247</v>
      </c>
      <c r="K86" s="42" t="s">
        <v>1247</v>
      </c>
      <c r="L86" s="42" t="s">
        <v>1247</v>
      </c>
      <c r="M86" s="42" t="s">
        <v>1247</v>
      </c>
      <c r="N86" s="42" t="s">
        <v>1247</v>
      </c>
      <c r="O86" s="42" t="s">
        <v>1247</v>
      </c>
      <c r="P86" s="42" t="s">
        <v>1247</v>
      </c>
      <c r="Q86" s="131" t="s">
        <v>1247</v>
      </c>
      <c r="R86" s="95">
        <v>0</v>
      </c>
      <c r="S86" s="96" t="s">
        <v>1247</v>
      </c>
      <c r="T86" s="22"/>
      <c r="U86" s="22"/>
      <c r="V86" s="22"/>
      <c r="W86" s="22"/>
      <c r="X86" s="22"/>
      <c r="Y86" s="92"/>
      <c r="Z86" s="87" t="str">
        <f t="shared" si="15"/>
        <v xml:space="preserve"> </v>
      </c>
      <c r="AA86" s="88" t="str">
        <f t="shared" si="15"/>
        <v xml:space="preserve"> </v>
      </c>
      <c r="AB86" s="89" t="str">
        <f t="shared" si="16"/>
        <v xml:space="preserve"> </v>
      </c>
      <c r="AC86" s="90" t="str">
        <f t="shared" si="16"/>
        <v xml:space="preserve"> </v>
      </c>
      <c r="AD86" s="90" t="str">
        <f t="shared" si="16"/>
        <v xml:space="preserve"> </v>
      </c>
      <c r="AE86" s="90" t="str">
        <f t="shared" si="16"/>
        <v xml:space="preserve"> </v>
      </c>
      <c r="AF86" s="90" t="str">
        <f t="shared" si="16"/>
        <v xml:space="preserve"> </v>
      </c>
      <c r="AG86" s="90" t="str">
        <f t="shared" si="16"/>
        <v xml:space="preserve"> </v>
      </c>
      <c r="AH86" s="91" t="str">
        <f t="shared" si="16"/>
        <v xml:space="preserve"> </v>
      </c>
      <c r="AI86" s="94">
        <f t="shared" si="14"/>
        <v>0</v>
      </c>
      <c r="AK86" s="1"/>
      <c r="BS86" s="1">
        <f t="shared" si="12"/>
        <v>8</v>
      </c>
      <c r="BW86" s="1" t="e">
        <f t="shared" si="11"/>
        <v>#REF!</v>
      </c>
    </row>
    <row r="87" spans="1:178" ht="13.5" customHeight="1">
      <c r="A87" s="31" t="s">
        <v>1102</v>
      </c>
      <c r="B87" s="41">
        <v>15</v>
      </c>
      <c r="C87" s="41" t="s">
        <v>1227</v>
      </c>
      <c r="D87" s="29" t="s">
        <v>252</v>
      </c>
      <c r="E87" s="29" t="s">
        <v>253</v>
      </c>
      <c r="F87" s="29" t="s">
        <v>248</v>
      </c>
      <c r="G87" s="15" t="s">
        <v>556</v>
      </c>
      <c r="H87" s="15" t="s">
        <v>249</v>
      </c>
      <c r="I87" s="15" t="s">
        <v>250</v>
      </c>
      <c r="J87" s="15">
        <v>96701</v>
      </c>
      <c r="K87" s="15" t="s">
        <v>251</v>
      </c>
      <c r="L87" s="10" t="s">
        <v>1439</v>
      </c>
      <c r="M87" s="12" t="s">
        <v>254</v>
      </c>
      <c r="N87" s="17"/>
      <c r="O87" s="10" t="b">
        <v>0</v>
      </c>
      <c r="P87" s="24"/>
      <c r="Q87" s="10" t="s">
        <v>27</v>
      </c>
      <c r="R87" s="16">
        <v>1127</v>
      </c>
      <c r="S87" s="132" t="s">
        <v>995</v>
      </c>
      <c r="Y87" s="62"/>
      <c r="Z87" s="54" t="str">
        <f t="shared" si="15"/>
        <v xml:space="preserve"> </v>
      </c>
      <c r="AA87" s="55">
        <f t="shared" si="15"/>
        <v>1</v>
      </c>
      <c r="AB87" s="49" t="str">
        <f t="shared" si="16"/>
        <v xml:space="preserve"> </v>
      </c>
      <c r="AC87" s="51">
        <f t="shared" si="16"/>
        <v>1</v>
      </c>
      <c r="AD87" s="51" t="str">
        <f t="shared" si="16"/>
        <v xml:space="preserve"> </v>
      </c>
      <c r="AE87" s="51" t="str">
        <f t="shared" si="16"/>
        <v xml:space="preserve"> </v>
      </c>
      <c r="AF87" s="51" t="str">
        <f t="shared" si="16"/>
        <v xml:space="preserve"> </v>
      </c>
      <c r="AG87" s="51" t="str">
        <f t="shared" si="16"/>
        <v xml:space="preserve"> </v>
      </c>
      <c r="AH87" s="50" t="str">
        <f t="shared" si="16"/>
        <v xml:space="preserve"> </v>
      </c>
      <c r="AI87" s="93">
        <f t="shared" si="14"/>
        <v>1</v>
      </c>
      <c r="AK87" s="1"/>
      <c r="BS87" s="1">
        <f t="shared" si="12"/>
        <v>9</v>
      </c>
      <c r="BW87" s="1" t="e">
        <f t="shared" si="11"/>
        <v>#REF!</v>
      </c>
    </row>
    <row r="88" spans="1:178">
      <c r="A88" s="31" t="s">
        <v>1102</v>
      </c>
      <c r="B88" s="41">
        <v>15</v>
      </c>
      <c r="C88" s="41" t="s">
        <v>1227</v>
      </c>
      <c r="D88" s="29" t="s">
        <v>255</v>
      </c>
      <c r="E88" s="29" t="s">
        <v>256</v>
      </c>
      <c r="F88" s="29" t="s">
        <v>248</v>
      </c>
      <c r="G88" s="15" t="s">
        <v>557</v>
      </c>
      <c r="H88" s="15" t="s">
        <v>249</v>
      </c>
      <c r="I88" s="15" t="s">
        <v>250</v>
      </c>
      <c r="J88" s="15">
        <v>96701</v>
      </c>
      <c r="K88" s="15" t="s">
        <v>251</v>
      </c>
      <c r="L88" s="10" t="s">
        <v>1439</v>
      </c>
      <c r="M88" s="12" t="s">
        <v>257</v>
      </c>
      <c r="N88" s="17"/>
      <c r="O88" s="10" t="b">
        <v>0</v>
      </c>
      <c r="P88" s="24"/>
      <c r="Q88" s="10" t="s">
        <v>27</v>
      </c>
      <c r="R88" s="16">
        <v>1128</v>
      </c>
      <c r="S88" s="132" t="s">
        <v>995</v>
      </c>
      <c r="Y88" s="62"/>
      <c r="Z88" s="54" t="str">
        <f>IF(AND($A88="Y", $Q88=Z$3),1," ")</f>
        <v xml:space="preserve"> </v>
      </c>
      <c r="AA88" s="55">
        <f>IF(AND($A88="Y", $Q88=AA$3),1," ")</f>
        <v>1</v>
      </c>
      <c r="AB88" s="49" t="str">
        <f t="shared" ref="AB88:AH115" si="17">IF(AND($A88="Y", $S88=AB$3),1," ")</f>
        <v xml:space="preserve"> </v>
      </c>
      <c r="AC88" s="51">
        <f t="shared" si="16"/>
        <v>1</v>
      </c>
      <c r="AD88" s="51" t="str">
        <f t="shared" si="16"/>
        <v xml:space="preserve"> </v>
      </c>
      <c r="AE88" s="51" t="str">
        <f t="shared" si="16"/>
        <v xml:space="preserve"> </v>
      </c>
      <c r="AF88" s="51" t="str">
        <f t="shared" si="16"/>
        <v xml:space="preserve"> </v>
      </c>
      <c r="AG88" s="51" t="str">
        <f t="shared" si="16"/>
        <v xml:space="preserve"> </v>
      </c>
      <c r="AH88" s="50" t="str">
        <f t="shared" si="16"/>
        <v xml:space="preserve"> </v>
      </c>
      <c r="AI88" s="93">
        <f t="shared" si="14"/>
        <v>1</v>
      </c>
      <c r="AK88" s="1"/>
      <c r="BS88" s="1" t="e">
        <f>1+#REF!</f>
        <v>#REF!</v>
      </c>
      <c r="BT88" s="1" t="e">
        <f>+BS88</f>
        <v>#REF!</v>
      </c>
      <c r="BU88" s="37" t="e">
        <f>+SUM(BT$4:BT88)</f>
        <v>#REF!</v>
      </c>
      <c r="BW88" s="1" t="e">
        <f>1+#REF!</f>
        <v>#REF!</v>
      </c>
    </row>
    <row r="89" spans="1:178">
      <c r="A89" s="31" t="s">
        <v>1102</v>
      </c>
      <c r="B89" s="41">
        <v>15</v>
      </c>
      <c r="C89" s="41" t="s">
        <v>1227</v>
      </c>
      <c r="D89" s="29" t="s">
        <v>52</v>
      </c>
      <c r="E89" s="29" t="s">
        <v>555</v>
      </c>
      <c r="F89" s="29" t="s">
        <v>248</v>
      </c>
      <c r="G89" s="15" t="s">
        <v>558</v>
      </c>
      <c r="H89" s="15" t="s">
        <v>249</v>
      </c>
      <c r="I89" s="15" t="s">
        <v>250</v>
      </c>
      <c r="J89" s="15">
        <v>96701</v>
      </c>
      <c r="K89" s="15" t="s">
        <v>251</v>
      </c>
      <c r="L89" s="10"/>
      <c r="M89" s="12" t="s">
        <v>559</v>
      </c>
      <c r="N89" s="17"/>
      <c r="O89" s="10" t="b">
        <v>0</v>
      </c>
      <c r="P89" s="24"/>
      <c r="Q89" s="10" t="s">
        <v>27</v>
      </c>
      <c r="R89" s="16">
        <v>1129</v>
      </c>
      <c r="S89" s="132" t="s">
        <v>995</v>
      </c>
      <c r="Y89" s="62"/>
      <c r="Z89" s="54"/>
      <c r="AA89" s="55">
        <v>1</v>
      </c>
      <c r="AB89" s="49" t="str">
        <f t="shared" si="17"/>
        <v xml:space="preserve"> </v>
      </c>
      <c r="AC89" s="51">
        <f t="shared" si="16"/>
        <v>1</v>
      </c>
      <c r="AD89" s="51" t="str">
        <f t="shared" si="16"/>
        <v xml:space="preserve"> </v>
      </c>
      <c r="AE89" s="51" t="str">
        <f t="shared" si="16"/>
        <v xml:space="preserve"> </v>
      </c>
      <c r="AF89" s="51" t="str">
        <f t="shared" si="16"/>
        <v xml:space="preserve"> </v>
      </c>
      <c r="AG89" s="51" t="str">
        <f t="shared" si="16"/>
        <v xml:space="preserve"> </v>
      </c>
      <c r="AH89" s="50" t="str">
        <f t="shared" si="16"/>
        <v xml:space="preserve"> </v>
      </c>
      <c r="AI89" s="93">
        <f t="shared" si="14"/>
        <v>1</v>
      </c>
      <c r="AK89" s="1"/>
      <c r="AN89" s="66"/>
      <c r="BS89" s="1">
        <v>1</v>
      </c>
      <c r="BW89" s="1" t="e">
        <f t="shared" si="11"/>
        <v>#REF!</v>
      </c>
    </row>
    <row r="90" spans="1:178">
      <c r="A90" s="31" t="s">
        <v>1102</v>
      </c>
      <c r="B90" s="41">
        <v>25</v>
      </c>
      <c r="C90" s="41" t="s">
        <v>1227</v>
      </c>
      <c r="D90" s="29" t="s">
        <v>575</v>
      </c>
      <c r="E90" s="29" t="s">
        <v>1440</v>
      </c>
      <c r="F90" s="29" t="s">
        <v>1052</v>
      </c>
      <c r="G90" s="15" t="s">
        <v>1441</v>
      </c>
      <c r="H90" s="15" t="s">
        <v>58</v>
      </c>
      <c r="I90" s="15" t="s">
        <v>59</v>
      </c>
      <c r="J90" s="15">
        <v>50319</v>
      </c>
      <c r="K90" s="86" t="s">
        <v>1442</v>
      </c>
      <c r="L90" s="10" t="s">
        <v>1324</v>
      </c>
      <c r="M90" s="17" t="s">
        <v>1443</v>
      </c>
      <c r="N90" s="17"/>
      <c r="O90" s="10"/>
      <c r="P90" s="24"/>
      <c r="Q90" s="10" t="s">
        <v>27</v>
      </c>
      <c r="R90" s="16">
        <v>1154</v>
      </c>
      <c r="S90" s="133" t="s">
        <v>1000</v>
      </c>
      <c r="Y90" s="62"/>
      <c r="Z90" s="54" t="str">
        <f t="shared" ref="Z90:AA115" si="18">IF(AND($A90="Y", $Q90=Z$3),1," ")</f>
        <v xml:space="preserve"> </v>
      </c>
      <c r="AA90" s="55">
        <f t="shared" si="18"/>
        <v>1</v>
      </c>
      <c r="AB90" s="49" t="str">
        <f t="shared" si="17"/>
        <v xml:space="preserve"> </v>
      </c>
      <c r="AC90" s="51" t="str">
        <f t="shared" si="16"/>
        <v xml:space="preserve"> </v>
      </c>
      <c r="AD90" s="51">
        <f t="shared" si="16"/>
        <v>1</v>
      </c>
      <c r="AE90" s="51" t="str">
        <f t="shared" si="16"/>
        <v xml:space="preserve"> </v>
      </c>
      <c r="AF90" s="51" t="str">
        <f t="shared" si="16"/>
        <v xml:space="preserve"> </v>
      </c>
      <c r="AG90" s="51" t="str">
        <f t="shared" si="16"/>
        <v xml:space="preserve"> </v>
      </c>
      <c r="AH90" s="50" t="str">
        <f t="shared" si="16"/>
        <v xml:space="preserve"> </v>
      </c>
      <c r="AI90" s="93">
        <f t="shared" si="14"/>
        <v>1</v>
      </c>
      <c r="AK90" s="1"/>
      <c r="BS90" s="1">
        <f t="shared" si="12"/>
        <v>2</v>
      </c>
      <c r="BW90" s="1" t="e">
        <f t="shared" si="11"/>
        <v>#REF!</v>
      </c>
    </row>
    <row r="91" spans="1:178">
      <c r="A91" s="31" t="s">
        <v>1102</v>
      </c>
      <c r="B91" s="41">
        <v>25</v>
      </c>
      <c r="C91" s="41" t="s">
        <v>1227</v>
      </c>
      <c r="D91" s="29" t="s">
        <v>376</v>
      </c>
      <c r="E91" s="29" t="s">
        <v>1444</v>
      </c>
      <c r="F91" s="29" t="s">
        <v>1052</v>
      </c>
      <c r="G91" s="15" t="s">
        <v>1441</v>
      </c>
      <c r="H91" s="15" t="s">
        <v>58</v>
      </c>
      <c r="I91" s="15" t="s">
        <v>59</v>
      </c>
      <c r="J91" s="15">
        <v>50319</v>
      </c>
      <c r="K91" s="86" t="s">
        <v>1445</v>
      </c>
      <c r="L91" s="10" t="s">
        <v>1324</v>
      </c>
      <c r="M91" s="17" t="s">
        <v>1446</v>
      </c>
      <c r="N91" s="17"/>
      <c r="O91" s="10"/>
      <c r="P91" s="24"/>
      <c r="Q91" s="10" t="s">
        <v>27</v>
      </c>
      <c r="R91" s="16">
        <v>1153</v>
      </c>
      <c r="S91" s="133" t="s">
        <v>1000</v>
      </c>
      <c r="Y91" s="62"/>
      <c r="Z91" s="54" t="str">
        <f t="shared" si="18"/>
        <v xml:space="preserve"> </v>
      </c>
      <c r="AA91" s="55">
        <f t="shared" si="18"/>
        <v>1</v>
      </c>
      <c r="AB91" s="49" t="str">
        <f t="shared" si="17"/>
        <v xml:space="preserve"> </v>
      </c>
      <c r="AC91" s="51" t="str">
        <f t="shared" si="16"/>
        <v xml:space="preserve"> </v>
      </c>
      <c r="AD91" s="51">
        <f t="shared" si="16"/>
        <v>1</v>
      </c>
      <c r="AE91" s="51" t="str">
        <f t="shared" si="16"/>
        <v xml:space="preserve"> </v>
      </c>
      <c r="AF91" s="51" t="str">
        <f t="shared" si="16"/>
        <v xml:space="preserve"> </v>
      </c>
      <c r="AG91" s="51" t="str">
        <f t="shared" si="16"/>
        <v xml:space="preserve"> </v>
      </c>
      <c r="AH91" s="50" t="str">
        <f t="shared" si="16"/>
        <v xml:space="preserve"> </v>
      </c>
      <c r="AI91" s="93">
        <f t="shared" si="14"/>
        <v>1</v>
      </c>
      <c r="AK91" s="1"/>
      <c r="BS91" s="1">
        <f t="shared" si="12"/>
        <v>3</v>
      </c>
      <c r="BW91" s="1" t="e">
        <f t="shared" si="11"/>
        <v>#REF!</v>
      </c>
    </row>
    <row r="92" spans="1:178">
      <c r="A92" s="5" t="s">
        <v>1102</v>
      </c>
      <c r="B92" s="40">
        <v>15</v>
      </c>
      <c r="C92" s="40" t="s">
        <v>1228</v>
      </c>
      <c r="D92" s="6" t="s">
        <v>662</v>
      </c>
      <c r="E92" s="6" t="s">
        <v>663</v>
      </c>
      <c r="F92" s="6" t="s">
        <v>666</v>
      </c>
      <c r="G92" s="6" t="s">
        <v>667</v>
      </c>
      <c r="H92" s="6" t="s">
        <v>668</v>
      </c>
      <c r="I92" s="6" t="s">
        <v>27</v>
      </c>
      <c r="J92" s="6" t="s">
        <v>669</v>
      </c>
      <c r="K92" s="6" t="s">
        <v>847</v>
      </c>
      <c r="M92" s="2" t="s">
        <v>670</v>
      </c>
      <c r="N92" s="5"/>
      <c r="O92" s="1" t="b">
        <v>1</v>
      </c>
      <c r="P92" s="3" t="b">
        <v>0</v>
      </c>
      <c r="Q92" s="6" t="s">
        <v>73</v>
      </c>
      <c r="R92" s="18">
        <v>821</v>
      </c>
      <c r="S92" s="132" t="s">
        <v>995</v>
      </c>
      <c r="W92" s="1">
        <v>3</v>
      </c>
      <c r="Y92" s="62"/>
      <c r="Z92" s="54">
        <f t="shared" si="18"/>
        <v>1</v>
      </c>
      <c r="AA92" s="55" t="str">
        <f t="shared" si="18"/>
        <v xml:space="preserve"> </v>
      </c>
      <c r="AB92" s="49" t="str">
        <f t="shared" si="17"/>
        <v xml:space="preserve"> </v>
      </c>
      <c r="AC92" s="51">
        <f t="shared" si="16"/>
        <v>1</v>
      </c>
      <c r="AD92" s="51" t="str">
        <f t="shared" si="16"/>
        <v xml:space="preserve"> </v>
      </c>
      <c r="AE92" s="51" t="str">
        <f t="shared" si="16"/>
        <v xml:space="preserve"> </v>
      </c>
      <c r="AF92" s="51" t="str">
        <f t="shared" si="16"/>
        <v xml:space="preserve"> </v>
      </c>
      <c r="AG92" s="51" t="str">
        <f t="shared" si="16"/>
        <v xml:space="preserve"> </v>
      </c>
      <c r="AH92" s="50" t="str">
        <f t="shared" si="16"/>
        <v xml:space="preserve"> </v>
      </c>
      <c r="AI92" s="93">
        <f t="shared" si="14"/>
        <v>1</v>
      </c>
      <c r="AK92" s="1"/>
      <c r="BS92" s="1">
        <f t="shared" si="12"/>
        <v>4</v>
      </c>
      <c r="BW92" s="1" t="e">
        <f t="shared" si="11"/>
        <v>#REF!</v>
      </c>
    </row>
    <row r="93" spans="1:178">
      <c r="A93" s="5" t="s">
        <v>1102</v>
      </c>
      <c r="B93" s="40">
        <v>15</v>
      </c>
      <c r="C93" s="40" t="s">
        <v>1228</v>
      </c>
      <c r="D93" s="6" t="s">
        <v>848</v>
      </c>
      <c r="E93" s="6" t="s">
        <v>849</v>
      </c>
      <c r="F93" s="6" t="s">
        <v>666</v>
      </c>
      <c r="G93" s="6" t="s">
        <v>667</v>
      </c>
      <c r="H93" s="6" t="s">
        <v>668</v>
      </c>
      <c r="I93" s="6" t="s">
        <v>27</v>
      </c>
      <c r="J93" s="6" t="s">
        <v>669</v>
      </c>
      <c r="K93" s="6" t="s">
        <v>847</v>
      </c>
      <c r="M93" s="2" t="s">
        <v>850</v>
      </c>
      <c r="N93" s="5"/>
      <c r="O93" s="1" t="b">
        <v>1</v>
      </c>
      <c r="P93" s="3" t="b">
        <v>0</v>
      </c>
      <c r="Q93" s="6" t="s">
        <v>73</v>
      </c>
      <c r="R93" s="18">
        <v>822</v>
      </c>
      <c r="S93" s="132" t="s">
        <v>995</v>
      </c>
      <c r="W93" s="1">
        <v>4</v>
      </c>
      <c r="Y93" s="62"/>
      <c r="Z93" s="54">
        <f t="shared" si="18"/>
        <v>1</v>
      </c>
      <c r="AA93" s="55" t="str">
        <f t="shared" si="18"/>
        <v xml:space="preserve"> </v>
      </c>
      <c r="AB93" s="49" t="str">
        <f t="shared" si="17"/>
        <v xml:space="preserve"> </v>
      </c>
      <c r="AC93" s="51">
        <f t="shared" si="16"/>
        <v>1</v>
      </c>
      <c r="AD93" s="51" t="str">
        <f t="shared" si="16"/>
        <v xml:space="preserve"> </v>
      </c>
      <c r="AE93" s="51" t="str">
        <f t="shared" si="16"/>
        <v xml:space="preserve"> </v>
      </c>
      <c r="AF93" s="51" t="str">
        <f t="shared" si="16"/>
        <v xml:space="preserve"> </v>
      </c>
      <c r="AG93" s="51" t="str">
        <f t="shared" si="16"/>
        <v xml:space="preserve"> </v>
      </c>
      <c r="AH93" s="50" t="str">
        <f t="shared" si="16"/>
        <v xml:space="preserve"> </v>
      </c>
      <c r="AI93" s="93">
        <f t="shared" si="14"/>
        <v>1</v>
      </c>
      <c r="AK93" s="1"/>
      <c r="BS93" s="1">
        <f t="shared" si="12"/>
        <v>5</v>
      </c>
      <c r="BW93" s="1" t="e">
        <f t="shared" si="11"/>
        <v>#REF!</v>
      </c>
    </row>
    <row r="94" spans="1:178">
      <c r="A94" s="5" t="s">
        <v>1102</v>
      </c>
      <c r="B94" s="40">
        <v>15</v>
      </c>
      <c r="C94" s="40" t="s">
        <v>1228</v>
      </c>
      <c r="D94" s="6" t="s">
        <v>94</v>
      </c>
      <c r="E94" s="6" t="s">
        <v>1021</v>
      </c>
      <c r="F94" s="6" t="s">
        <v>666</v>
      </c>
      <c r="G94" s="6" t="s">
        <v>667</v>
      </c>
      <c r="H94" s="6" t="s">
        <v>668</v>
      </c>
      <c r="I94" s="6" t="s">
        <v>27</v>
      </c>
      <c r="J94" s="6" t="s">
        <v>669</v>
      </c>
      <c r="K94" s="6" t="s">
        <v>847</v>
      </c>
      <c r="L94" s="1" t="s">
        <v>1325</v>
      </c>
      <c r="M94" s="2" t="s">
        <v>1096</v>
      </c>
      <c r="N94" s="5" t="s">
        <v>1102</v>
      </c>
      <c r="O94" s="1" t="b">
        <v>0</v>
      </c>
      <c r="P94" s="3" t="b">
        <v>0</v>
      </c>
      <c r="Q94" s="6" t="s">
        <v>73</v>
      </c>
      <c r="R94" s="18">
        <v>1036</v>
      </c>
      <c r="S94" s="132" t="s">
        <v>995</v>
      </c>
      <c r="W94" s="1">
        <v>5</v>
      </c>
      <c r="Y94" s="62"/>
      <c r="Z94" s="54">
        <f t="shared" si="18"/>
        <v>1</v>
      </c>
      <c r="AA94" s="55" t="str">
        <f t="shared" si="18"/>
        <v xml:space="preserve"> </v>
      </c>
      <c r="AB94" s="49" t="str">
        <f t="shared" si="17"/>
        <v xml:space="preserve"> </v>
      </c>
      <c r="AC94" s="51">
        <f t="shared" si="16"/>
        <v>1</v>
      </c>
      <c r="AD94" s="51" t="str">
        <f t="shared" si="16"/>
        <v xml:space="preserve"> </v>
      </c>
      <c r="AE94" s="51" t="str">
        <f t="shared" si="16"/>
        <v xml:space="preserve"> </v>
      </c>
      <c r="AF94" s="51" t="str">
        <f t="shared" si="16"/>
        <v xml:space="preserve"> </v>
      </c>
      <c r="AG94" s="51" t="str">
        <f t="shared" si="16"/>
        <v xml:space="preserve"> </v>
      </c>
      <c r="AH94" s="50" t="str">
        <f t="shared" si="16"/>
        <v xml:space="preserve"> </v>
      </c>
      <c r="AI94" s="93">
        <f t="shared" si="14"/>
        <v>1</v>
      </c>
      <c r="AK94" s="1"/>
      <c r="BS94" s="1">
        <f t="shared" si="12"/>
        <v>6</v>
      </c>
      <c r="BW94" s="1" t="e">
        <f t="shared" si="11"/>
        <v>#REF!</v>
      </c>
    </row>
    <row r="95" spans="1:178">
      <c r="A95" s="5" t="s">
        <v>1102</v>
      </c>
      <c r="B95" s="40">
        <v>15</v>
      </c>
      <c r="C95" s="40" t="s">
        <v>1228</v>
      </c>
      <c r="D95" s="1" t="s">
        <v>664</v>
      </c>
      <c r="E95" s="1" t="s">
        <v>665</v>
      </c>
      <c r="F95" s="1" t="s">
        <v>666</v>
      </c>
      <c r="G95" s="1" t="s">
        <v>667</v>
      </c>
      <c r="H95" s="1" t="s">
        <v>668</v>
      </c>
      <c r="I95" s="1" t="s">
        <v>27</v>
      </c>
      <c r="J95" s="1" t="s">
        <v>669</v>
      </c>
      <c r="K95" s="6" t="s">
        <v>847</v>
      </c>
      <c r="L95" s="1" t="s">
        <v>1447</v>
      </c>
      <c r="M95" s="2" t="s">
        <v>671</v>
      </c>
      <c r="N95" s="5"/>
      <c r="O95" s="1" t="b">
        <v>1</v>
      </c>
      <c r="P95" s="1" t="b">
        <v>1</v>
      </c>
      <c r="Q95" s="6" t="s">
        <v>73</v>
      </c>
      <c r="R95" s="18">
        <v>819</v>
      </c>
      <c r="S95" s="132" t="s">
        <v>995</v>
      </c>
      <c r="W95" s="1">
        <v>2</v>
      </c>
      <c r="Y95" s="62"/>
      <c r="Z95" s="54">
        <f t="shared" si="18"/>
        <v>1</v>
      </c>
      <c r="AA95" s="55" t="str">
        <f t="shared" si="18"/>
        <v xml:space="preserve"> </v>
      </c>
      <c r="AB95" s="49" t="str">
        <f t="shared" si="17"/>
        <v xml:space="preserve"> </v>
      </c>
      <c r="AC95" s="51">
        <f t="shared" si="16"/>
        <v>1</v>
      </c>
      <c r="AD95" s="51" t="str">
        <f t="shared" si="16"/>
        <v xml:space="preserve"> </v>
      </c>
      <c r="AE95" s="51" t="str">
        <f t="shared" si="16"/>
        <v xml:space="preserve"> </v>
      </c>
      <c r="AF95" s="51" t="str">
        <f t="shared" si="16"/>
        <v xml:space="preserve"> </v>
      </c>
      <c r="AG95" s="51" t="str">
        <f t="shared" si="16"/>
        <v xml:space="preserve"> </v>
      </c>
      <c r="AH95" s="50" t="str">
        <f t="shared" si="16"/>
        <v xml:space="preserve"> </v>
      </c>
      <c r="AI95" s="93">
        <f t="shared" si="14"/>
        <v>1</v>
      </c>
      <c r="AK95" s="1"/>
      <c r="AN95" s="66"/>
      <c r="BS95" s="1">
        <f t="shared" si="12"/>
        <v>7</v>
      </c>
      <c r="BW95" s="1" t="e">
        <f t="shared" si="11"/>
        <v>#REF!</v>
      </c>
    </row>
    <row r="96" spans="1:178">
      <c r="A96" s="5" t="s">
        <v>1102</v>
      </c>
      <c r="B96" s="40">
        <v>17</v>
      </c>
      <c r="C96" s="40" t="s">
        <v>1228</v>
      </c>
      <c r="D96" s="1" t="s">
        <v>858</v>
      </c>
      <c r="E96" s="1" t="s">
        <v>859</v>
      </c>
      <c r="F96" s="1" t="s">
        <v>296</v>
      </c>
      <c r="G96" s="1" t="s">
        <v>297</v>
      </c>
      <c r="H96" s="1" t="s">
        <v>298</v>
      </c>
      <c r="I96" s="1" t="s">
        <v>299</v>
      </c>
      <c r="J96" s="1" t="s">
        <v>300</v>
      </c>
      <c r="K96" s="1" t="s">
        <v>301</v>
      </c>
      <c r="M96" s="2" t="s">
        <v>860</v>
      </c>
      <c r="N96" s="5"/>
      <c r="O96" s="1" t="b">
        <v>1</v>
      </c>
      <c r="P96" s="3" t="b">
        <v>0</v>
      </c>
      <c r="Q96" s="1" t="s">
        <v>73</v>
      </c>
      <c r="R96" s="18">
        <v>538</v>
      </c>
      <c r="S96" s="98" t="s">
        <v>996</v>
      </c>
      <c r="W96" s="1">
        <v>8</v>
      </c>
      <c r="Y96" s="62"/>
      <c r="Z96" s="54">
        <f t="shared" si="18"/>
        <v>1</v>
      </c>
      <c r="AA96" s="55" t="str">
        <f t="shared" si="18"/>
        <v xml:space="preserve"> </v>
      </c>
      <c r="AB96" s="49" t="str">
        <f t="shared" si="17"/>
        <v xml:space="preserve"> </v>
      </c>
      <c r="AC96" s="51" t="str">
        <f t="shared" si="16"/>
        <v xml:space="preserve"> </v>
      </c>
      <c r="AD96" s="51" t="str">
        <f t="shared" si="16"/>
        <v xml:space="preserve"> </v>
      </c>
      <c r="AE96" s="51" t="str">
        <f t="shared" si="16"/>
        <v xml:space="preserve"> </v>
      </c>
      <c r="AF96" s="51" t="str">
        <f t="shared" si="16"/>
        <v xml:space="preserve"> </v>
      </c>
      <c r="AG96" s="51" t="str">
        <f t="shared" si="16"/>
        <v xml:space="preserve"> </v>
      </c>
      <c r="AH96" s="50">
        <f t="shared" si="16"/>
        <v>1</v>
      </c>
      <c r="AI96" s="93">
        <f t="shared" si="14"/>
        <v>1</v>
      </c>
      <c r="AK96" s="1"/>
      <c r="AN96" s="66"/>
      <c r="BS96" s="1">
        <f t="shared" si="12"/>
        <v>8</v>
      </c>
      <c r="BW96" s="1" t="e">
        <f t="shared" si="11"/>
        <v>#REF!</v>
      </c>
    </row>
    <row r="97" spans="1:191">
      <c r="A97" s="5" t="s">
        <v>1102</v>
      </c>
      <c r="B97" s="40">
        <v>17</v>
      </c>
      <c r="C97" s="40" t="s">
        <v>1228</v>
      </c>
      <c r="D97" s="1" t="s">
        <v>329</v>
      </c>
      <c r="E97" s="1" t="s">
        <v>330</v>
      </c>
      <c r="F97" s="1" t="s">
        <v>296</v>
      </c>
      <c r="G97" s="1" t="s">
        <v>297</v>
      </c>
      <c r="H97" s="1" t="s">
        <v>298</v>
      </c>
      <c r="I97" s="1" t="s">
        <v>299</v>
      </c>
      <c r="J97" s="1" t="s">
        <v>300</v>
      </c>
      <c r="K97" s="1" t="s">
        <v>301</v>
      </c>
      <c r="L97" s="1" t="s">
        <v>1448</v>
      </c>
      <c r="M97" s="2" t="s">
        <v>331</v>
      </c>
      <c r="N97" s="5"/>
      <c r="O97" s="1" t="b">
        <v>1</v>
      </c>
      <c r="P97" s="1" t="b">
        <v>1</v>
      </c>
      <c r="Q97" s="1" t="s">
        <v>73</v>
      </c>
      <c r="R97" s="18">
        <v>824</v>
      </c>
      <c r="S97" s="98" t="s">
        <v>996</v>
      </c>
      <c r="W97" s="6" t="s">
        <v>1226</v>
      </c>
      <c r="Y97" s="62"/>
      <c r="Z97" s="54">
        <f t="shared" si="18"/>
        <v>1</v>
      </c>
      <c r="AA97" s="55" t="str">
        <f t="shared" si="18"/>
        <v xml:space="preserve"> </v>
      </c>
      <c r="AB97" s="49" t="str">
        <f t="shared" si="17"/>
        <v xml:space="preserve"> </v>
      </c>
      <c r="AC97" s="51" t="str">
        <f t="shared" si="16"/>
        <v xml:space="preserve"> </v>
      </c>
      <c r="AD97" s="51" t="str">
        <f t="shared" si="16"/>
        <v xml:space="preserve"> </v>
      </c>
      <c r="AE97" s="51" t="str">
        <f t="shared" si="16"/>
        <v xml:space="preserve"> </v>
      </c>
      <c r="AF97" s="51" t="str">
        <f t="shared" si="16"/>
        <v xml:space="preserve"> </v>
      </c>
      <c r="AG97" s="51" t="str">
        <f t="shared" si="16"/>
        <v xml:space="preserve"> </v>
      </c>
      <c r="AH97" s="50">
        <f t="shared" si="16"/>
        <v>1</v>
      </c>
      <c r="AI97" s="93">
        <f t="shared" si="14"/>
        <v>1</v>
      </c>
      <c r="AK97" s="1"/>
      <c r="AN97" s="66"/>
      <c r="BS97" s="1">
        <f t="shared" si="12"/>
        <v>9</v>
      </c>
      <c r="BW97" s="1" t="e">
        <f t="shared" si="11"/>
        <v>#REF!</v>
      </c>
    </row>
    <row r="98" spans="1:191">
      <c r="A98" s="5" t="s">
        <v>1102</v>
      </c>
      <c r="B98" s="40">
        <v>17</v>
      </c>
      <c r="C98" s="40" t="s">
        <v>1228</v>
      </c>
      <c r="D98" s="1" t="s">
        <v>234</v>
      </c>
      <c r="E98" s="1" t="s">
        <v>339</v>
      </c>
      <c r="F98" s="1" t="s">
        <v>296</v>
      </c>
      <c r="G98" s="1" t="s">
        <v>297</v>
      </c>
      <c r="H98" s="1" t="s">
        <v>298</v>
      </c>
      <c r="I98" s="1" t="s">
        <v>299</v>
      </c>
      <c r="J98" s="1" t="s">
        <v>300</v>
      </c>
      <c r="K98" s="1" t="s">
        <v>301</v>
      </c>
      <c r="M98" s="2" t="s">
        <v>340</v>
      </c>
      <c r="N98" s="5"/>
      <c r="O98" s="1" t="b">
        <v>1</v>
      </c>
      <c r="P98" s="1" t="b">
        <v>1</v>
      </c>
      <c r="Q98" s="1" t="s">
        <v>73</v>
      </c>
      <c r="R98" s="18">
        <v>706</v>
      </c>
      <c r="S98" s="98" t="s">
        <v>996</v>
      </c>
      <c r="W98" s="1">
        <v>1</v>
      </c>
      <c r="Y98" s="62"/>
      <c r="Z98" s="54">
        <f t="shared" si="18"/>
        <v>1</v>
      </c>
      <c r="AA98" s="55" t="str">
        <f t="shared" si="18"/>
        <v xml:space="preserve"> </v>
      </c>
      <c r="AB98" s="49" t="str">
        <f t="shared" si="17"/>
        <v xml:space="preserve"> </v>
      </c>
      <c r="AC98" s="51" t="str">
        <f t="shared" si="16"/>
        <v xml:space="preserve"> </v>
      </c>
      <c r="AD98" s="51" t="str">
        <f t="shared" si="16"/>
        <v xml:space="preserve"> </v>
      </c>
      <c r="AE98" s="51" t="str">
        <f t="shared" si="16"/>
        <v xml:space="preserve"> </v>
      </c>
      <c r="AF98" s="51" t="str">
        <f t="shared" si="16"/>
        <v xml:space="preserve"> </v>
      </c>
      <c r="AG98" s="51" t="str">
        <f t="shared" si="16"/>
        <v xml:space="preserve"> </v>
      </c>
      <c r="AH98" s="50">
        <f t="shared" si="16"/>
        <v>1</v>
      </c>
      <c r="AI98" s="93">
        <f t="shared" si="14"/>
        <v>1</v>
      </c>
      <c r="AK98" s="1"/>
      <c r="AN98" s="66"/>
      <c r="BS98" s="1">
        <f t="shared" si="12"/>
        <v>10</v>
      </c>
      <c r="BW98" s="1" t="e">
        <f t="shared" si="11"/>
        <v>#REF!</v>
      </c>
    </row>
    <row r="99" spans="1:191">
      <c r="A99" s="5" t="s">
        <v>1102</v>
      </c>
      <c r="B99" s="40">
        <v>17</v>
      </c>
      <c r="C99" s="40" t="s">
        <v>1228</v>
      </c>
      <c r="D99" s="1" t="s">
        <v>295</v>
      </c>
      <c r="E99" s="1" t="s">
        <v>19</v>
      </c>
      <c r="F99" s="1" t="s">
        <v>296</v>
      </c>
      <c r="G99" s="1" t="s">
        <v>297</v>
      </c>
      <c r="H99" s="1" t="s">
        <v>298</v>
      </c>
      <c r="I99" s="1" t="s">
        <v>299</v>
      </c>
      <c r="J99" s="1" t="s">
        <v>300</v>
      </c>
      <c r="K99" s="1" t="s">
        <v>301</v>
      </c>
      <c r="L99" s="81" t="s">
        <v>1273</v>
      </c>
      <c r="M99" s="2" t="s">
        <v>302</v>
      </c>
      <c r="N99" s="5"/>
      <c r="O99" s="1" t="b">
        <v>1</v>
      </c>
      <c r="P99" s="1" t="b">
        <v>1</v>
      </c>
      <c r="Q99" s="1" t="s">
        <v>73</v>
      </c>
      <c r="R99" s="18">
        <v>707</v>
      </c>
      <c r="S99" s="98" t="s">
        <v>996</v>
      </c>
      <c r="W99" s="1">
        <v>2</v>
      </c>
      <c r="Y99" s="62"/>
      <c r="Z99" s="54">
        <f t="shared" si="18"/>
        <v>1</v>
      </c>
      <c r="AA99" s="55" t="str">
        <f t="shared" si="18"/>
        <v xml:space="preserve"> </v>
      </c>
      <c r="AB99" s="49" t="str">
        <f t="shared" si="17"/>
        <v xml:space="preserve"> </v>
      </c>
      <c r="AC99" s="51" t="str">
        <f t="shared" si="17"/>
        <v xml:space="preserve"> </v>
      </c>
      <c r="AD99" s="51" t="str">
        <f t="shared" si="17"/>
        <v xml:space="preserve"> </v>
      </c>
      <c r="AE99" s="51" t="str">
        <f t="shared" si="17"/>
        <v xml:space="preserve"> </v>
      </c>
      <c r="AF99" s="51" t="str">
        <f t="shared" si="17"/>
        <v xml:space="preserve"> </v>
      </c>
      <c r="AG99" s="51" t="str">
        <f t="shared" si="17"/>
        <v xml:space="preserve"> </v>
      </c>
      <c r="AH99" s="50">
        <f t="shared" si="17"/>
        <v>1</v>
      </c>
      <c r="AI99" s="93">
        <f t="shared" si="14"/>
        <v>1</v>
      </c>
      <c r="AK99" s="1"/>
      <c r="BS99" s="1">
        <f t="shared" si="12"/>
        <v>11</v>
      </c>
      <c r="BW99" s="1" t="e">
        <f t="shared" si="11"/>
        <v>#REF!</v>
      </c>
    </row>
    <row r="100" spans="1:191">
      <c r="A100" s="5" t="s">
        <v>1102</v>
      </c>
      <c r="B100" s="40">
        <v>17</v>
      </c>
      <c r="C100" s="40" t="s">
        <v>1228</v>
      </c>
      <c r="D100" s="1" t="s">
        <v>342</v>
      </c>
      <c r="E100" s="1" t="s">
        <v>343</v>
      </c>
      <c r="F100" s="1" t="s">
        <v>296</v>
      </c>
      <c r="G100" s="1" t="s">
        <v>297</v>
      </c>
      <c r="H100" s="1" t="s">
        <v>298</v>
      </c>
      <c r="I100" s="1" t="s">
        <v>299</v>
      </c>
      <c r="J100" s="1" t="s">
        <v>300</v>
      </c>
      <c r="K100" s="1" t="s">
        <v>301</v>
      </c>
      <c r="M100" s="2" t="s">
        <v>344</v>
      </c>
      <c r="N100" s="5"/>
      <c r="O100" s="1" t="b">
        <v>1</v>
      </c>
      <c r="P100" s="1" t="b">
        <v>1</v>
      </c>
      <c r="Q100" s="1" t="s">
        <v>73</v>
      </c>
      <c r="R100" s="18">
        <v>825</v>
      </c>
      <c r="S100" s="98" t="s">
        <v>996</v>
      </c>
      <c r="W100" s="1">
        <v>3</v>
      </c>
      <c r="Y100" s="62"/>
      <c r="Z100" s="54">
        <f t="shared" si="18"/>
        <v>1</v>
      </c>
      <c r="AA100" s="55" t="str">
        <f t="shared" si="18"/>
        <v xml:space="preserve"> </v>
      </c>
      <c r="AB100" s="49" t="str">
        <f t="shared" si="17"/>
        <v xml:space="preserve"> </v>
      </c>
      <c r="AC100" s="51" t="str">
        <f t="shared" si="17"/>
        <v xml:space="preserve"> </v>
      </c>
      <c r="AD100" s="51" t="str">
        <f t="shared" si="17"/>
        <v xml:space="preserve"> </v>
      </c>
      <c r="AE100" s="51" t="str">
        <f t="shared" si="17"/>
        <v xml:space="preserve"> </v>
      </c>
      <c r="AF100" s="51" t="str">
        <f t="shared" si="17"/>
        <v xml:space="preserve"> </v>
      </c>
      <c r="AG100" s="51" t="str">
        <f t="shared" si="17"/>
        <v xml:space="preserve"> </v>
      </c>
      <c r="AH100" s="50">
        <f t="shared" si="17"/>
        <v>1</v>
      </c>
      <c r="AI100" s="93">
        <f t="shared" si="14"/>
        <v>1</v>
      </c>
      <c r="AK100" s="1"/>
      <c r="AN100" s="66"/>
      <c r="BS100" s="1">
        <f t="shared" si="12"/>
        <v>12</v>
      </c>
      <c r="BW100" s="1" t="e">
        <f t="shared" si="11"/>
        <v>#REF!</v>
      </c>
    </row>
    <row r="101" spans="1:191">
      <c r="A101" s="5" t="s">
        <v>1102</v>
      </c>
      <c r="B101" s="40">
        <v>17</v>
      </c>
      <c r="C101" s="40" t="s">
        <v>1228</v>
      </c>
      <c r="D101" s="1" t="s">
        <v>333</v>
      </c>
      <c r="E101" s="1" t="s">
        <v>334</v>
      </c>
      <c r="F101" s="1" t="s">
        <v>296</v>
      </c>
      <c r="G101" s="1" t="s">
        <v>297</v>
      </c>
      <c r="H101" s="1" t="s">
        <v>298</v>
      </c>
      <c r="I101" s="1" t="s">
        <v>299</v>
      </c>
      <c r="J101" s="1" t="s">
        <v>300</v>
      </c>
      <c r="K101" s="1" t="s">
        <v>301</v>
      </c>
      <c r="M101" s="2" t="s">
        <v>335</v>
      </c>
      <c r="N101" s="5"/>
      <c r="O101" s="1" t="b">
        <v>1</v>
      </c>
      <c r="P101" s="1" t="b">
        <v>1</v>
      </c>
      <c r="Q101" s="1" t="s">
        <v>73</v>
      </c>
      <c r="R101" s="18">
        <v>539</v>
      </c>
      <c r="S101" s="98" t="s">
        <v>996</v>
      </c>
      <c r="W101" s="1">
        <v>4</v>
      </c>
      <c r="Y101" s="62"/>
      <c r="Z101" s="54">
        <f t="shared" si="18"/>
        <v>1</v>
      </c>
      <c r="AA101" s="55" t="str">
        <f t="shared" si="18"/>
        <v xml:space="preserve"> </v>
      </c>
      <c r="AB101" s="49" t="str">
        <f t="shared" si="17"/>
        <v xml:space="preserve"> </v>
      </c>
      <c r="AC101" s="51" t="str">
        <f t="shared" si="17"/>
        <v xml:space="preserve"> </v>
      </c>
      <c r="AD101" s="51" t="str">
        <f t="shared" si="17"/>
        <v xml:space="preserve"> </v>
      </c>
      <c r="AE101" s="51" t="str">
        <f t="shared" si="17"/>
        <v xml:space="preserve"> </v>
      </c>
      <c r="AF101" s="51" t="str">
        <f t="shared" si="17"/>
        <v xml:space="preserve"> </v>
      </c>
      <c r="AG101" s="51" t="str">
        <f t="shared" si="17"/>
        <v xml:space="preserve"> </v>
      </c>
      <c r="AH101" s="50">
        <f t="shared" si="17"/>
        <v>1</v>
      </c>
      <c r="AI101" s="93">
        <f t="shared" si="14"/>
        <v>1</v>
      </c>
      <c r="AK101" s="1"/>
      <c r="AN101" s="66"/>
      <c r="BS101" s="1">
        <f t="shared" si="12"/>
        <v>13</v>
      </c>
      <c r="BT101" s="1">
        <f>+BS101</f>
        <v>13</v>
      </c>
      <c r="BU101" s="37" t="e">
        <f>+SUM(BT$4:BT101)</f>
        <v>#REF!</v>
      </c>
      <c r="BW101" s="1" t="e">
        <f t="shared" si="11"/>
        <v>#REF!</v>
      </c>
    </row>
    <row r="102" spans="1:191">
      <c r="A102" s="5" t="s">
        <v>1102</v>
      </c>
      <c r="B102" s="40">
        <v>17</v>
      </c>
      <c r="C102" s="40" t="s">
        <v>1228</v>
      </c>
      <c r="D102" s="1" t="s">
        <v>336</v>
      </c>
      <c r="E102" s="1" t="s">
        <v>337</v>
      </c>
      <c r="F102" s="1" t="s">
        <v>296</v>
      </c>
      <c r="G102" s="1" t="s">
        <v>297</v>
      </c>
      <c r="H102" s="1" t="s">
        <v>298</v>
      </c>
      <c r="I102" s="1" t="s">
        <v>299</v>
      </c>
      <c r="J102" s="1" t="s">
        <v>300</v>
      </c>
      <c r="K102" s="1" t="s">
        <v>301</v>
      </c>
      <c r="M102" s="2" t="s">
        <v>338</v>
      </c>
      <c r="N102" s="5"/>
      <c r="O102" s="1" t="b">
        <v>1</v>
      </c>
      <c r="P102" s="1" t="b">
        <v>1</v>
      </c>
      <c r="Q102" s="1" t="s">
        <v>73</v>
      </c>
      <c r="R102" s="18">
        <v>540</v>
      </c>
      <c r="S102" s="98" t="s">
        <v>996</v>
      </c>
      <c r="W102" s="1">
        <v>5</v>
      </c>
      <c r="Y102" s="62"/>
      <c r="Z102" s="54">
        <f t="shared" si="18"/>
        <v>1</v>
      </c>
      <c r="AA102" s="55" t="str">
        <f t="shared" si="18"/>
        <v xml:space="preserve"> </v>
      </c>
      <c r="AB102" s="49" t="str">
        <f t="shared" si="17"/>
        <v xml:space="preserve"> </v>
      </c>
      <c r="AC102" s="51" t="str">
        <f t="shared" si="17"/>
        <v xml:space="preserve"> </v>
      </c>
      <c r="AD102" s="51" t="str">
        <f t="shared" si="17"/>
        <v xml:space="preserve"> </v>
      </c>
      <c r="AE102" s="51" t="str">
        <f t="shared" si="17"/>
        <v xml:space="preserve"> </v>
      </c>
      <c r="AF102" s="51" t="str">
        <f t="shared" si="17"/>
        <v xml:space="preserve"> </v>
      </c>
      <c r="AG102" s="51" t="str">
        <f t="shared" si="17"/>
        <v xml:space="preserve"> </v>
      </c>
      <c r="AH102" s="50">
        <f t="shared" si="17"/>
        <v>1</v>
      </c>
      <c r="AI102" s="93">
        <f t="shared" si="14"/>
        <v>1</v>
      </c>
      <c r="AK102" s="1"/>
      <c r="AN102" s="66"/>
      <c r="BS102" s="1">
        <v>1</v>
      </c>
      <c r="BW102" s="1" t="e">
        <f t="shared" si="11"/>
        <v>#REF!</v>
      </c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:191" s="66" customFormat="1">
      <c r="A103" s="5" t="s">
        <v>1102</v>
      </c>
      <c r="B103" s="40">
        <v>22</v>
      </c>
      <c r="C103" s="40" t="s">
        <v>1228</v>
      </c>
      <c r="D103" s="1" t="s">
        <v>247</v>
      </c>
      <c r="E103" s="1" t="s">
        <v>485</v>
      </c>
      <c r="F103" s="6" t="s">
        <v>486</v>
      </c>
      <c r="G103" s="6" t="s">
        <v>487</v>
      </c>
      <c r="H103" s="1" t="s">
        <v>298</v>
      </c>
      <c r="I103" s="1" t="s">
        <v>299</v>
      </c>
      <c r="J103" s="1" t="s">
        <v>488</v>
      </c>
      <c r="K103" s="1" t="s">
        <v>489</v>
      </c>
      <c r="L103" s="1"/>
      <c r="M103" s="2" t="s">
        <v>976</v>
      </c>
      <c r="N103" s="5"/>
      <c r="O103" s="1" t="b">
        <v>1</v>
      </c>
      <c r="P103" s="1" t="b">
        <v>1</v>
      </c>
      <c r="Q103" s="1" t="s">
        <v>27</v>
      </c>
      <c r="R103" s="18">
        <v>826</v>
      </c>
      <c r="S103" s="98" t="s">
        <v>996</v>
      </c>
      <c r="T103" s="1"/>
      <c r="U103" s="1"/>
      <c r="V103" s="1"/>
      <c r="W103" s="1"/>
      <c r="X103" s="1"/>
      <c r="Y103" s="62"/>
      <c r="Z103" s="54" t="str">
        <f t="shared" si="18"/>
        <v xml:space="preserve"> </v>
      </c>
      <c r="AA103" s="55">
        <f t="shared" si="18"/>
        <v>1</v>
      </c>
      <c r="AB103" s="49" t="str">
        <f t="shared" si="17"/>
        <v xml:space="preserve"> </v>
      </c>
      <c r="AC103" s="51" t="str">
        <f t="shared" si="17"/>
        <v xml:space="preserve"> </v>
      </c>
      <c r="AD103" s="51" t="str">
        <f t="shared" si="17"/>
        <v xml:space="preserve"> </v>
      </c>
      <c r="AE103" s="51" t="str">
        <f t="shared" si="17"/>
        <v xml:space="preserve"> </v>
      </c>
      <c r="AF103" s="51" t="str">
        <f t="shared" si="17"/>
        <v xml:space="preserve"> </v>
      </c>
      <c r="AG103" s="51" t="str">
        <f t="shared" si="17"/>
        <v xml:space="preserve"> </v>
      </c>
      <c r="AH103" s="50">
        <f t="shared" si="17"/>
        <v>1</v>
      </c>
      <c r="AI103" s="93">
        <f t="shared" si="14"/>
        <v>1</v>
      </c>
      <c r="AJ103" s="1"/>
      <c r="AK103" s="1"/>
      <c r="AL103" s="1"/>
      <c r="AM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>
        <f t="shared" si="12"/>
        <v>2</v>
      </c>
      <c r="BT103" s="1"/>
      <c r="BU103" s="1"/>
      <c r="BV103" s="1"/>
      <c r="BW103" s="1" t="e">
        <f t="shared" si="11"/>
        <v>#REF!</v>
      </c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</row>
    <row r="104" spans="1:191" s="66" customFormat="1">
      <c r="A104" s="5" t="s">
        <v>1102</v>
      </c>
      <c r="B104" s="40">
        <v>17</v>
      </c>
      <c r="C104" s="40" t="s">
        <v>1228</v>
      </c>
      <c r="D104" s="1" t="s">
        <v>737</v>
      </c>
      <c r="E104" s="1" t="s">
        <v>560</v>
      </c>
      <c r="F104" s="1" t="s">
        <v>296</v>
      </c>
      <c r="G104" s="1" t="s">
        <v>297</v>
      </c>
      <c r="H104" s="1" t="s">
        <v>298</v>
      </c>
      <c r="I104" s="1" t="s">
        <v>299</v>
      </c>
      <c r="J104" s="1" t="s">
        <v>300</v>
      </c>
      <c r="K104" s="6" t="s">
        <v>301</v>
      </c>
      <c r="L104" s="1" t="s">
        <v>1448</v>
      </c>
      <c r="M104" s="2" t="s">
        <v>1186</v>
      </c>
      <c r="N104" s="5" t="s">
        <v>1102</v>
      </c>
      <c r="O104" s="1" t="b">
        <v>0</v>
      </c>
      <c r="P104" s="1" t="b">
        <v>0</v>
      </c>
      <c r="Q104" s="1" t="s">
        <v>73</v>
      </c>
      <c r="R104" s="18">
        <v>1037</v>
      </c>
      <c r="S104" s="98" t="s">
        <v>996</v>
      </c>
      <c r="T104" s="1"/>
      <c r="U104" s="1"/>
      <c r="V104" s="1"/>
      <c r="W104" s="1">
        <v>10</v>
      </c>
      <c r="X104" s="1"/>
      <c r="Y104" s="62"/>
      <c r="Z104" s="54">
        <f t="shared" si="18"/>
        <v>1</v>
      </c>
      <c r="AA104" s="55" t="str">
        <f t="shared" si="18"/>
        <v xml:space="preserve"> </v>
      </c>
      <c r="AB104" s="49" t="str">
        <f t="shared" si="17"/>
        <v xml:space="preserve"> </v>
      </c>
      <c r="AC104" s="51" t="str">
        <f t="shared" si="17"/>
        <v xml:space="preserve"> </v>
      </c>
      <c r="AD104" s="51" t="str">
        <f t="shared" si="17"/>
        <v xml:space="preserve"> </v>
      </c>
      <c r="AE104" s="51" t="str">
        <f t="shared" si="17"/>
        <v xml:space="preserve"> </v>
      </c>
      <c r="AF104" s="51" t="str">
        <f t="shared" si="17"/>
        <v xml:space="preserve"> </v>
      </c>
      <c r="AG104" s="51" t="str">
        <f t="shared" si="17"/>
        <v xml:space="preserve"> </v>
      </c>
      <c r="AH104" s="50">
        <f t="shared" si="17"/>
        <v>1</v>
      </c>
      <c r="AI104" s="93">
        <f t="shared" si="14"/>
        <v>1</v>
      </c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>
        <f t="shared" si="12"/>
        <v>3</v>
      </c>
      <c r="BT104" s="1">
        <f>+BS104</f>
        <v>3</v>
      </c>
      <c r="BU104" s="37" t="e">
        <f>+SUM(BT$4:BT104)</f>
        <v>#REF!</v>
      </c>
      <c r="BV104" s="1"/>
      <c r="BW104" s="1" t="e">
        <f t="shared" si="11"/>
        <v>#REF!</v>
      </c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</row>
    <row r="105" spans="1:191" s="66" customFormat="1">
      <c r="A105" s="5" t="s">
        <v>1102</v>
      </c>
      <c r="B105" s="40">
        <v>21</v>
      </c>
      <c r="C105" s="40" t="s">
        <v>1228</v>
      </c>
      <c r="D105" s="1" t="s">
        <v>553</v>
      </c>
      <c r="E105" s="1" t="s">
        <v>554</v>
      </c>
      <c r="F105" s="1" t="s">
        <v>20</v>
      </c>
      <c r="G105" s="1" t="s">
        <v>920</v>
      </c>
      <c r="H105" s="1" t="s">
        <v>21</v>
      </c>
      <c r="I105" s="1" t="s">
        <v>22</v>
      </c>
      <c r="J105" s="1" t="s">
        <v>23</v>
      </c>
      <c r="K105" s="1" t="s">
        <v>924</v>
      </c>
      <c r="L105" s="1"/>
      <c r="M105" s="2" t="s">
        <v>1065</v>
      </c>
      <c r="N105" s="5"/>
      <c r="O105" s="1" t="b">
        <v>1</v>
      </c>
      <c r="P105" s="1" t="b">
        <v>1</v>
      </c>
      <c r="Q105" s="1" t="s">
        <v>73</v>
      </c>
      <c r="R105" s="18">
        <v>832</v>
      </c>
      <c r="S105" s="98" t="s">
        <v>996</v>
      </c>
      <c r="T105" s="1"/>
      <c r="U105" s="1"/>
      <c r="V105" s="1"/>
      <c r="W105" s="1"/>
      <c r="X105" s="1"/>
      <c r="Y105" s="62"/>
      <c r="Z105" s="54">
        <f t="shared" si="18"/>
        <v>1</v>
      </c>
      <c r="AA105" s="55" t="str">
        <f t="shared" si="18"/>
        <v xml:space="preserve"> </v>
      </c>
      <c r="AB105" s="49" t="str">
        <f t="shared" si="17"/>
        <v xml:space="preserve"> </v>
      </c>
      <c r="AC105" s="51" t="str">
        <f t="shared" si="17"/>
        <v xml:space="preserve"> </v>
      </c>
      <c r="AD105" s="51" t="str">
        <f t="shared" si="17"/>
        <v xml:space="preserve"> </v>
      </c>
      <c r="AE105" s="51" t="str">
        <f t="shared" si="17"/>
        <v xml:space="preserve"> </v>
      </c>
      <c r="AF105" s="51" t="str">
        <f t="shared" si="17"/>
        <v xml:space="preserve"> </v>
      </c>
      <c r="AG105" s="51" t="str">
        <f t="shared" si="17"/>
        <v xml:space="preserve"> </v>
      </c>
      <c r="AH105" s="50">
        <f t="shared" si="17"/>
        <v>1</v>
      </c>
      <c r="AI105" s="93">
        <f t="shared" si="14"/>
        <v>1</v>
      </c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</row>
    <row r="106" spans="1:191" s="66" customFormat="1">
      <c r="A106" s="5" t="s">
        <v>1102</v>
      </c>
      <c r="B106" s="40">
        <v>21</v>
      </c>
      <c r="C106" s="40" t="s">
        <v>1228</v>
      </c>
      <c r="D106" s="1" t="s">
        <v>723</v>
      </c>
      <c r="E106" s="1" t="s">
        <v>1057</v>
      </c>
      <c r="F106" s="1" t="s">
        <v>20</v>
      </c>
      <c r="G106" s="1" t="s">
        <v>920</v>
      </c>
      <c r="H106" s="1" t="s">
        <v>21</v>
      </c>
      <c r="I106" s="1" t="s">
        <v>22</v>
      </c>
      <c r="J106" s="1" t="s">
        <v>23</v>
      </c>
      <c r="K106" s="1" t="s">
        <v>1058</v>
      </c>
      <c r="L106" s="1"/>
      <c r="M106" s="2" t="s">
        <v>1066</v>
      </c>
      <c r="N106" s="5" t="s">
        <v>1102</v>
      </c>
      <c r="O106" s="1" t="b">
        <v>0</v>
      </c>
      <c r="P106" s="1" t="b">
        <v>0</v>
      </c>
      <c r="Q106" s="1" t="s">
        <v>73</v>
      </c>
      <c r="R106" s="18">
        <v>1038</v>
      </c>
      <c r="S106" s="98" t="s">
        <v>996</v>
      </c>
      <c r="T106" s="1"/>
      <c r="U106" s="1"/>
      <c r="V106" s="1"/>
      <c r="W106" s="1"/>
      <c r="X106" s="1"/>
      <c r="Y106" s="62"/>
      <c r="Z106" s="54">
        <f t="shared" si="18"/>
        <v>1</v>
      </c>
      <c r="AA106" s="55" t="str">
        <f t="shared" si="18"/>
        <v xml:space="preserve"> </v>
      </c>
      <c r="AB106" s="49" t="str">
        <f t="shared" si="17"/>
        <v xml:space="preserve"> </v>
      </c>
      <c r="AC106" s="51" t="str">
        <f t="shared" si="17"/>
        <v xml:space="preserve"> </v>
      </c>
      <c r="AD106" s="51" t="str">
        <f t="shared" si="17"/>
        <v xml:space="preserve"> </v>
      </c>
      <c r="AE106" s="51" t="str">
        <f t="shared" si="17"/>
        <v xml:space="preserve"> </v>
      </c>
      <c r="AF106" s="51" t="str">
        <f t="shared" si="17"/>
        <v xml:space="preserve"> </v>
      </c>
      <c r="AG106" s="51" t="str">
        <f t="shared" si="17"/>
        <v xml:space="preserve"> </v>
      </c>
      <c r="AH106" s="50">
        <f t="shared" si="17"/>
        <v>1</v>
      </c>
      <c r="AI106" s="93">
        <f t="shared" si="14"/>
        <v>1</v>
      </c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 t="e">
        <f>SUM(BT4:BT105)</f>
        <v>#REF!</v>
      </c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</row>
    <row r="107" spans="1:191" s="66" customFormat="1">
      <c r="A107" s="5" t="s">
        <v>1102</v>
      </c>
      <c r="B107" s="40">
        <v>21</v>
      </c>
      <c r="C107" s="40" t="s">
        <v>1228</v>
      </c>
      <c r="D107" s="1" t="s">
        <v>397</v>
      </c>
      <c r="E107" s="1" t="s">
        <v>181</v>
      </c>
      <c r="F107" s="1" t="s">
        <v>20</v>
      </c>
      <c r="G107" s="1" t="s">
        <v>920</v>
      </c>
      <c r="H107" s="1" t="s">
        <v>21</v>
      </c>
      <c r="I107" s="1" t="s">
        <v>22</v>
      </c>
      <c r="J107" s="1" t="s">
        <v>23</v>
      </c>
      <c r="K107" s="1" t="s">
        <v>1055</v>
      </c>
      <c r="L107" s="1" t="s">
        <v>1449</v>
      </c>
      <c r="M107" s="2" t="s">
        <v>1059</v>
      </c>
      <c r="N107" s="5"/>
      <c r="O107" s="1" t="b">
        <v>1</v>
      </c>
      <c r="P107" s="1" t="b">
        <v>1</v>
      </c>
      <c r="Q107" s="1" t="s">
        <v>73</v>
      </c>
      <c r="R107" s="18">
        <v>827</v>
      </c>
      <c r="S107" s="98" t="s">
        <v>996</v>
      </c>
      <c r="T107" s="1"/>
      <c r="U107" s="1"/>
      <c r="V107" s="1"/>
      <c r="W107" s="1"/>
      <c r="X107" s="1"/>
      <c r="Y107" s="62"/>
      <c r="Z107" s="54">
        <f t="shared" si="18"/>
        <v>1</v>
      </c>
      <c r="AA107" s="55" t="str">
        <f t="shared" si="18"/>
        <v xml:space="preserve"> </v>
      </c>
      <c r="AB107" s="49" t="str">
        <f t="shared" si="17"/>
        <v xml:space="preserve"> </v>
      </c>
      <c r="AC107" s="51" t="str">
        <f t="shared" si="17"/>
        <v xml:space="preserve"> </v>
      </c>
      <c r="AD107" s="51" t="str">
        <f t="shared" si="17"/>
        <v xml:space="preserve"> </v>
      </c>
      <c r="AE107" s="51" t="str">
        <f t="shared" si="17"/>
        <v xml:space="preserve"> </v>
      </c>
      <c r="AF107" s="51" t="str">
        <f t="shared" si="17"/>
        <v xml:space="preserve"> </v>
      </c>
      <c r="AG107" s="51" t="str">
        <f t="shared" si="17"/>
        <v xml:space="preserve"> </v>
      </c>
      <c r="AH107" s="50">
        <f t="shared" si="17"/>
        <v>1</v>
      </c>
      <c r="AI107" s="93">
        <f t="shared" si="14"/>
        <v>1</v>
      </c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</row>
    <row r="108" spans="1:191" s="66" customFormat="1">
      <c r="A108" s="5" t="s">
        <v>1102</v>
      </c>
      <c r="B108" s="40">
        <v>21</v>
      </c>
      <c r="C108" s="40" t="s">
        <v>1228</v>
      </c>
      <c r="D108" s="1" t="s">
        <v>398</v>
      </c>
      <c r="E108" s="1" t="s">
        <v>399</v>
      </c>
      <c r="F108" s="1" t="s">
        <v>20</v>
      </c>
      <c r="G108" s="1" t="s">
        <v>920</v>
      </c>
      <c r="H108" s="1" t="s">
        <v>21</v>
      </c>
      <c r="I108" s="1" t="s">
        <v>22</v>
      </c>
      <c r="J108" s="1" t="s">
        <v>23</v>
      </c>
      <c r="K108" s="1" t="s">
        <v>1054</v>
      </c>
      <c r="L108" s="1"/>
      <c r="M108" s="2" t="s">
        <v>1060</v>
      </c>
      <c r="N108" s="5"/>
      <c r="O108" s="1" t="b">
        <v>1</v>
      </c>
      <c r="P108" s="1" t="b">
        <v>1</v>
      </c>
      <c r="Q108" s="1" t="s">
        <v>73</v>
      </c>
      <c r="R108" s="18">
        <v>828</v>
      </c>
      <c r="S108" s="98" t="s">
        <v>996</v>
      </c>
      <c r="T108" s="1"/>
      <c r="U108" s="1"/>
      <c r="V108" s="1"/>
      <c r="W108" s="1"/>
      <c r="X108" s="1"/>
      <c r="Y108" s="62"/>
      <c r="Z108" s="54">
        <f t="shared" si="18"/>
        <v>1</v>
      </c>
      <c r="AA108" s="55" t="str">
        <f t="shared" si="18"/>
        <v xml:space="preserve"> </v>
      </c>
      <c r="AB108" s="49" t="str">
        <f t="shared" si="17"/>
        <v xml:space="preserve"> </v>
      </c>
      <c r="AC108" s="51" t="str">
        <f t="shared" si="17"/>
        <v xml:space="preserve"> </v>
      </c>
      <c r="AD108" s="51" t="str">
        <f t="shared" si="17"/>
        <v xml:space="preserve"> </v>
      </c>
      <c r="AE108" s="51" t="str">
        <f t="shared" si="17"/>
        <v xml:space="preserve"> </v>
      </c>
      <c r="AF108" s="51" t="str">
        <f t="shared" si="17"/>
        <v xml:space="preserve"> </v>
      </c>
      <c r="AG108" s="51" t="str">
        <f t="shared" si="17"/>
        <v xml:space="preserve"> </v>
      </c>
      <c r="AH108" s="50">
        <f t="shared" si="17"/>
        <v>1</v>
      </c>
      <c r="AI108" s="93">
        <f t="shared" si="14"/>
        <v>1</v>
      </c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</row>
    <row r="109" spans="1:191" s="66" customFormat="1">
      <c r="A109" s="5" t="s">
        <v>1102</v>
      </c>
      <c r="B109" s="40">
        <v>21</v>
      </c>
      <c r="C109" s="41" t="s">
        <v>1227</v>
      </c>
      <c r="D109" s="1" t="s">
        <v>1450</v>
      </c>
      <c r="E109" s="1" t="s">
        <v>1451</v>
      </c>
      <c r="F109" s="1" t="s">
        <v>20</v>
      </c>
      <c r="G109" s="1" t="s">
        <v>920</v>
      </c>
      <c r="H109" s="1" t="s">
        <v>21</v>
      </c>
      <c r="I109" s="1" t="s">
        <v>22</v>
      </c>
      <c r="J109" s="1" t="s">
        <v>23</v>
      </c>
      <c r="K109" s="1" t="s">
        <v>922</v>
      </c>
      <c r="L109" s="1"/>
      <c r="M109" s="2" t="s">
        <v>1452</v>
      </c>
      <c r="N109" s="5"/>
      <c r="O109" s="1"/>
      <c r="P109" s="1"/>
      <c r="Q109" s="1" t="s">
        <v>73</v>
      </c>
      <c r="R109" s="18"/>
      <c r="S109" s="98" t="s">
        <v>996</v>
      </c>
      <c r="T109" s="1"/>
      <c r="U109" s="1"/>
      <c r="V109" s="1"/>
      <c r="W109" s="1"/>
      <c r="X109" s="1"/>
      <c r="Y109" s="62"/>
      <c r="Z109" s="54">
        <f t="shared" si="18"/>
        <v>1</v>
      </c>
      <c r="AA109" s="55" t="str">
        <f t="shared" si="18"/>
        <v xml:space="preserve"> </v>
      </c>
      <c r="AB109" s="49" t="str">
        <f t="shared" si="17"/>
        <v xml:space="preserve"> </v>
      </c>
      <c r="AC109" s="51" t="str">
        <f t="shared" si="17"/>
        <v xml:space="preserve"> </v>
      </c>
      <c r="AD109" s="51" t="str">
        <f t="shared" si="17"/>
        <v xml:space="preserve"> </v>
      </c>
      <c r="AE109" s="51" t="str">
        <f t="shared" si="17"/>
        <v xml:space="preserve"> </v>
      </c>
      <c r="AF109" s="51" t="str">
        <f t="shared" si="17"/>
        <v xml:space="preserve"> </v>
      </c>
      <c r="AG109" s="51" t="str">
        <f t="shared" si="17"/>
        <v xml:space="preserve"> </v>
      </c>
      <c r="AH109" s="50">
        <f t="shared" si="17"/>
        <v>1</v>
      </c>
      <c r="AI109" s="93">
        <f t="shared" si="14"/>
        <v>1</v>
      </c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</row>
    <row r="110" spans="1:191" s="66" customFormat="1">
      <c r="A110" s="5" t="s">
        <v>1102</v>
      </c>
      <c r="B110" s="40">
        <v>21</v>
      </c>
      <c r="C110" s="40" t="s">
        <v>1228</v>
      </c>
      <c r="D110" s="1" t="s">
        <v>169</v>
      </c>
      <c r="E110" s="1" t="s">
        <v>925</v>
      </c>
      <c r="F110" s="1" t="s">
        <v>20</v>
      </c>
      <c r="G110" s="1" t="s">
        <v>920</v>
      </c>
      <c r="H110" s="1" t="s">
        <v>21</v>
      </c>
      <c r="I110" s="1" t="s">
        <v>22</v>
      </c>
      <c r="J110" s="1" t="s">
        <v>23</v>
      </c>
      <c r="K110" s="1" t="s">
        <v>1056</v>
      </c>
      <c r="L110" s="1"/>
      <c r="M110" s="2" t="s">
        <v>1063</v>
      </c>
      <c r="N110" s="5"/>
      <c r="O110" s="1" t="b">
        <v>1</v>
      </c>
      <c r="P110" s="1" t="b">
        <v>0</v>
      </c>
      <c r="Q110" s="1" t="s">
        <v>73</v>
      </c>
      <c r="R110" s="18">
        <v>830</v>
      </c>
      <c r="S110" s="98" t="s">
        <v>996</v>
      </c>
      <c r="T110" s="1"/>
      <c r="U110" s="1"/>
      <c r="V110" s="1"/>
      <c r="W110" s="1"/>
      <c r="X110" s="1"/>
      <c r="Y110" s="62"/>
      <c r="Z110" s="54">
        <f t="shared" si="18"/>
        <v>1</v>
      </c>
      <c r="AA110" s="55" t="str">
        <f t="shared" si="18"/>
        <v xml:space="preserve"> </v>
      </c>
      <c r="AB110" s="49" t="str">
        <f t="shared" si="17"/>
        <v xml:space="preserve"> </v>
      </c>
      <c r="AC110" s="51" t="str">
        <f t="shared" si="17"/>
        <v xml:space="preserve"> </v>
      </c>
      <c r="AD110" s="51" t="str">
        <f t="shared" si="17"/>
        <v xml:space="preserve"> </v>
      </c>
      <c r="AE110" s="51" t="str">
        <f t="shared" si="17"/>
        <v xml:space="preserve"> </v>
      </c>
      <c r="AF110" s="51" t="str">
        <f t="shared" si="17"/>
        <v xml:space="preserve"> </v>
      </c>
      <c r="AG110" s="51" t="str">
        <f t="shared" si="17"/>
        <v xml:space="preserve"> </v>
      </c>
      <c r="AH110" s="50">
        <f t="shared" si="17"/>
        <v>1</v>
      </c>
      <c r="AI110" s="93">
        <f t="shared" si="14"/>
        <v>1</v>
      </c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</row>
    <row r="111" spans="1:191" s="66" customFormat="1">
      <c r="A111" s="5" t="s">
        <v>1102</v>
      </c>
      <c r="B111" s="40">
        <v>21</v>
      </c>
      <c r="C111" s="40" t="s">
        <v>1228</v>
      </c>
      <c r="D111" s="1" t="s">
        <v>97</v>
      </c>
      <c r="E111" s="1" t="s">
        <v>396</v>
      </c>
      <c r="F111" s="1" t="s">
        <v>20</v>
      </c>
      <c r="G111" s="1" t="s">
        <v>920</v>
      </c>
      <c r="H111" s="1" t="s">
        <v>21</v>
      </c>
      <c r="I111" s="1" t="s">
        <v>22</v>
      </c>
      <c r="J111" s="1" t="s">
        <v>23</v>
      </c>
      <c r="K111" s="1" t="s">
        <v>921</v>
      </c>
      <c r="L111" s="1" t="s">
        <v>1325</v>
      </c>
      <c r="M111" s="2" t="s">
        <v>1062</v>
      </c>
      <c r="N111" s="5"/>
      <c r="O111" s="1" t="b">
        <v>1</v>
      </c>
      <c r="P111" s="1" t="b">
        <v>1</v>
      </c>
      <c r="Q111" s="1" t="s">
        <v>73</v>
      </c>
      <c r="R111" s="18">
        <v>58</v>
      </c>
      <c r="S111" s="98" t="s">
        <v>996</v>
      </c>
      <c r="T111" s="1"/>
      <c r="U111" s="1"/>
      <c r="V111" s="1"/>
      <c r="W111" s="1"/>
      <c r="X111" s="1"/>
      <c r="Y111" s="62"/>
      <c r="Z111" s="54">
        <f t="shared" si="18"/>
        <v>1</v>
      </c>
      <c r="AA111" s="55" t="str">
        <f t="shared" si="18"/>
        <v xml:space="preserve"> </v>
      </c>
      <c r="AB111" s="49" t="str">
        <f t="shared" si="17"/>
        <v xml:space="preserve"> </v>
      </c>
      <c r="AC111" s="51" t="str">
        <f t="shared" si="17"/>
        <v xml:space="preserve"> </v>
      </c>
      <c r="AD111" s="51" t="str">
        <f t="shared" si="17"/>
        <v xml:space="preserve"> </v>
      </c>
      <c r="AE111" s="51" t="str">
        <f t="shared" si="17"/>
        <v xml:space="preserve"> </v>
      </c>
      <c r="AF111" s="51" t="str">
        <f t="shared" si="17"/>
        <v xml:space="preserve"> </v>
      </c>
      <c r="AG111" s="51" t="str">
        <f t="shared" si="17"/>
        <v xml:space="preserve"> </v>
      </c>
      <c r="AH111" s="50">
        <f t="shared" si="17"/>
        <v>1</v>
      </c>
      <c r="AI111" s="93">
        <f t="shared" si="14"/>
        <v>1</v>
      </c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</row>
    <row r="112" spans="1:191" s="66" customFormat="1">
      <c r="A112" s="28" t="s">
        <v>1102</v>
      </c>
      <c r="B112" s="41">
        <v>21</v>
      </c>
      <c r="C112" s="41" t="s">
        <v>1320</v>
      </c>
      <c r="D112" s="29" t="s">
        <v>1453</v>
      </c>
      <c r="E112" s="29" t="s">
        <v>1454</v>
      </c>
      <c r="F112" s="29" t="s">
        <v>20</v>
      </c>
      <c r="G112" s="10" t="s">
        <v>920</v>
      </c>
      <c r="H112" s="10" t="s">
        <v>21</v>
      </c>
      <c r="I112" s="10" t="s">
        <v>22</v>
      </c>
      <c r="J112" s="10" t="s">
        <v>23</v>
      </c>
      <c r="K112" s="15" t="s">
        <v>1455</v>
      </c>
      <c r="L112" s="10"/>
      <c r="M112" s="17" t="s">
        <v>1456</v>
      </c>
      <c r="N112" s="28"/>
      <c r="O112" s="24" t="b">
        <v>1</v>
      </c>
      <c r="P112" s="24" t="b">
        <v>0</v>
      </c>
      <c r="Q112" s="15" t="s">
        <v>73</v>
      </c>
      <c r="R112" s="97">
        <v>829</v>
      </c>
      <c r="S112" s="98" t="s">
        <v>996</v>
      </c>
      <c r="T112" s="6"/>
      <c r="U112" s="1"/>
      <c r="V112" s="1"/>
      <c r="W112" s="1"/>
      <c r="X112" s="1"/>
      <c r="Y112" s="62"/>
      <c r="Z112" s="54">
        <f t="shared" si="18"/>
        <v>1</v>
      </c>
      <c r="AA112" s="55" t="str">
        <f t="shared" si="18"/>
        <v xml:space="preserve"> </v>
      </c>
      <c r="AB112" s="49" t="str">
        <f t="shared" si="17"/>
        <v xml:space="preserve"> </v>
      </c>
      <c r="AC112" s="51" t="str">
        <f t="shared" si="17"/>
        <v xml:space="preserve"> </v>
      </c>
      <c r="AD112" s="51" t="str">
        <f t="shared" si="17"/>
        <v xml:space="preserve"> </v>
      </c>
      <c r="AE112" s="51" t="str">
        <f t="shared" si="17"/>
        <v xml:space="preserve"> </v>
      </c>
      <c r="AF112" s="51" t="str">
        <f t="shared" si="17"/>
        <v xml:space="preserve"> </v>
      </c>
      <c r="AG112" s="51" t="str">
        <f t="shared" si="17"/>
        <v xml:space="preserve"> </v>
      </c>
      <c r="AH112" s="50">
        <f t="shared" si="17"/>
        <v>1</v>
      </c>
      <c r="AI112" s="93">
        <f t="shared" si="14"/>
        <v>1</v>
      </c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</row>
    <row r="113" spans="1:191" s="66" customFormat="1">
      <c r="A113" s="5" t="s">
        <v>1102</v>
      </c>
      <c r="B113" s="40">
        <v>21</v>
      </c>
      <c r="C113" s="40" t="s">
        <v>1228</v>
      </c>
      <c r="D113" s="1" t="s">
        <v>138</v>
      </c>
      <c r="E113" s="1" t="s">
        <v>459</v>
      </c>
      <c r="F113" s="1" t="s">
        <v>20</v>
      </c>
      <c r="G113" s="1" t="s">
        <v>920</v>
      </c>
      <c r="H113" s="1" t="s">
        <v>21</v>
      </c>
      <c r="I113" s="1" t="s">
        <v>22</v>
      </c>
      <c r="J113" s="1" t="s">
        <v>23</v>
      </c>
      <c r="K113" s="1" t="s">
        <v>922</v>
      </c>
      <c r="L113" s="1"/>
      <c r="M113" s="2" t="s">
        <v>1061</v>
      </c>
      <c r="N113" s="5"/>
      <c r="O113" s="1" t="b">
        <v>1</v>
      </c>
      <c r="P113" s="1" t="b">
        <v>1</v>
      </c>
      <c r="Q113" s="1" t="s">
        <v>73</v>
      </c>
      <c r="R113" s="18">
        <v>510</v>
      </c>
      <c r="S113" s="98" t="s">
        <v>996</v>
      </c>
      <c r="T113" s="1"/>
      <c r="U113" s="1"/>
      <c r="V113" s="1"/>
      <c r="W113" s="1"/>
      <c r="X113" s="1"/>
      <c r="Y113" s="62"/>
      <c r="Z113" s="54">
        <f t="shared" si="18"/>
        <v>1</v>
      </c>
      <c r="AA113" s="55" t="str">
        <f t="shared" si="18"/>
        <v xml:space="preserve"> </v>
      </c>
      <c r="AB113" s="49" t="str">
        <f t="shared" si="17"/>
        <v xml:space="preserve"> </v>
      </c>
      <c r="AC113" s="51" t="str">
        <f t="shared" si="17"/>
        <v xml:space="preserve"> </v>
      </c>
      <c r="AD113" s="51" t="str">
        <f t="shared" si="17"/>
        <v xml:space="preserve"> </v>
      </c>
      <c r="AE113" s="51" t="str">
        <f t="shared" si="17"/>
        <v xml:space="preserve"> </v>
      </c>
      <c r="AF113" s="51" t="str">
        <f t="shared" si="17"/>
        <v xml:space="preserve"> </v>
      </c>
      <c r="AG113" s="51" t="str">
        <f t="shared" si="17"/>
        <v xml:space="preserve"> </v>
      </c>
      <c r="AH113" s="50">
        <f t="shared" si="17"/>
        <v>1</v>
      </c>
      <c r="AI113" s="93">
        <f t="shared" si="14"/>
        <v>1</v>
      </c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</row>
    <row r="114" spans="1:191" s="66" customFormat="1">
      <c r="A114" s="5" t="s">
        <v>1102</v>
      </c>
      <c r="B114" s="40">
        <v>21</v>
      </c>
      <c r="C114" s="40" t="s">
        <v>1228</v>
      </c>
      <c r="D114" s="1" t="s">
        <v>226</v>
      </c>
      <c r="E114" s="1" t="s">
        <v>312</v>
      </c>
      <c r="F114" s="1" t="s">
        <v>20</v>
      </c>
      <c r="G114" s="1" t="s">
        <v>920</v>
      </c>
      <c r="H114" s="1" t="s">
        <v>21</v>
      </c>
      <c r="I114" s="1" t="s">
        <v>22</v>
      </c>
      <c r="J114" s="1" t="s">
        <v>23</v>
      </c>
      <c r="K114" s="1" t="s">
        <v>923</v>
      </c>
      <c r="L114" s="1"/>
      <c r="M114" s="2" t="s">
        <v>1064</v>
      </c>
      <c r="N114" s="5"/>
      <c r="O114" s="1" t="b">
        <v>1</v>
      </c>
      <c r="P114" s="1" t="b">
        <v>1</v>
      </c>
      <c r="Q114" s="1" t="s">
        <v>73</v>
      </c>
      <c r="R114" s="18">
        <v>831</v>
      </c>
      <c r="S114" s="98" t="s">
        <v>996</v>
      </c>
      <c r="T114" s="1"/>
      <c r="U114" s="1"/>
      <c r="V114" s="1"/>
      <c r="W114" s="1"/>
      <c r="X114" s="1"/>
      <c r="Y114" s="62"/>
      <c r="Z114" s="54">
        <f t="shared" si="18"/>
        <v>1</v>
      </c>
      <c r="AA114" s="55" t="str">
        <f t="shared" si="18"/>
        <v xml:space="preserve"> </v>
      </c>
      <c r="AB114" s="49" t="str">
        <f t="shared" si="17"/>
        <v xml:space="preserve"> </v>
      </c>
      <c r="AC114" s="51" t="str">
        <f t="shared" si="17"/>
        <v xml:space="preserve"> </v>
      </c>
      <c r="AD114" s="51" t="str">
        <f t="shared" si="17"/>
        <v xml:space="preserve"> </v>
      </c>
      <c r="AE114" s="51" t="str">
        <f t="shared" si="17"/>
        <v xml:space="preserve"> </v>
      </c>
      <c r="AF114" s="51" t="str">
        <f t="shared" si="17"/>
        <v xml:space="preserve"> </v>
      </c>
      <c r="AG114" s="51" t="str">
        <f t="shared" si="17"/>
        <v xml:space="preserve"> </v>
      </c>
      <c r="AH114" s="50">
        <f t="shared" si="17"/>
        <v>1</v>
      </c>
      <c r="AI114" s="93">
        <f t="shared" si="14"/>
        <v>1</v>
      </c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</row>
    <row r="115" spans="1:191" s="66" customFormat="1">
      <c r="A115" s="5" t="s">
        <v>1102</v>
      </c>
      <c r="B115" s="40">
        <v>22</v>
      </c>
      <c r="C115" s="40" t="s">
        <v>1228</v>
      </c>
      <c r="D115" s="1" t="s">
        <v>132</v>
      </c>
      <c r="E115" s="1" t="s">
        <v>133</v>
      </c>
      <c r="F115" s="1" t="s">
        <v>126</v>
      </c>
      <c r="G115" s="1" t="s">
        <v>127</v>
      </c>
      <c r="H115" s="1" t="s">
        <v>128</v>
      </c>
      <c r="I115" s="1" t="s">
        <v>129</v>
      </c>
      <c r="J115" s="1" t="s">
        <v>130</v>
      </c>
      <c r="K115" s="1" t="s">
        <v>134</v>
      </c>
      <c r="L115" s="1"/>
      <c r="M115" s="2" t="s">
        <v>569</v>
      </c>
      <c r="N115" s="5"/>
      <c r="O115" s="1" t="b">
        <v>1</v>
      </c>
      <c r="P115" s="1" t="b">
        <v>1</v>
      </c>
      <c r="Q115" s="1" t="s">
        <v>73</v>
      </c>
      <c r="R115" s="18">
        <v>838</v>
      </c>
      <c r="S115" s="133" t="s">
        <v>1000</v>
      </c>
      <c r="T115" s="1"/>
      <c r="U115" s="1"/>
      <c r="V115" s="1"/>
      <c r="W115" s="1">
        <v>1</v>
      </c>
      <c r="X115" s="1"/>
      <c r="Y115" s="62"/>
      <c r="Z115" s="54">
        <f t="shared" si="18"/>
        <v>1</v>
      </c>
      <c r="AA115" s="55" t="str">
        <f t="shared" si="18"/>
        <v xml:space="preserve"> </v>
      </c>
      <c r="AB115" s="49" t="str">
        <f t="shared" si="17"/>
        <v xml:space="preserve"> </v>
      </c>
      <c r="AC115" s="51" t="str">
        <f t="shared" si="17"/>
        <v xml:space="preserve"> </v>
      </c>
      <c r="AD115" s="51">
        <f t="shared" si="17"/>
        <v>1</v>
      </c>
      <c r="AE115" s="51" t="str">
        <f t="shared" si="17"/>
        <v xml:space="preserve"> </v>
      </c>
      <c r="AF115" s="51" t="str">
        <f t="shared" si="17"/>
        <v xml:space="preserve"> </v>
      </c>
      <c r="AG115" s="51" t="str">
        <f t="shared" si="17"/>
        <v xml:space="preserve"> </v>
      </c>
      <c r="AH115" s="50" t="str">
        <f t="shared" si="17"/>
        <v xml:space="preserve"> </v>
      </c>
      <c r="AI115" s="93">
        <f t="shared" si="14"/>
        <v>1</v>
      </c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</row>
    <row r="116" spans="1:191" s="66" customFormat="1">
      <c r="A116" s="28" t="s">
        <v>1102</v>
      </c>
      <c r="B116" s="41">
        <v>22</v>
      </c>
      <c r="C116" s="41" t="s">
        <v>1227</v>
      </c>
      <c r="D116" s="13" t="s">
        <v>965</v>
      </c>
      <c r="E116" s="13" t="s">
        <v>1457</v>
      </c>
      <c r="F116" s="13" t="s">
        <v>126</v>
      </c>
      <c r="G116" s="10" t="s">
        <v>127</v>
      </c>
      <c r="H116" s="10" t="s">
        <v>128</v>
      </c>
      <c r="I116" s="10" t="s">
        <v>129</v>
      </c>
      <c r="J116" s="10" t="s">
        <v>130</v>
      </c>
      <c r="K116" s="13" t="s">
        <v>1458</v>
      </c>
      <c r="L116" s="10" t="s">
        <v>1459</v>
      </c>
      <c r="M116" s="12" t="s">
        <v>1460</v>
      </c>
      <c r="N116" s="28" t="s">
        <v>1102</v>
      </c>
      <c r="O116" s="24"/>
      <c r="P116" s="24"/>
      <c r="Q116" s="10" t="s">
        <v>73</v>
      </c>
      <c r="R116" s="97">
        <v>1202</v>
      </c>
      <c r="S116" s="133" t="s">
        <v>1000</v>
      </c>
      <c r="T116" s="1"/>
      <c r="U116" s="1"/>
      <c r="V116" s="1"/>
      <c r="W116" s="1">
        <v>3</v>
      </c>
      <c r="X116" s="1"/>
      <c r="Y116" s="62"/>
      <c r="Z116" s="54">
        <f t="shared" ref="Z116:AA129" si="19">IF(AND($A116="Y", $Q116=Z$3),1," ")</f>
        <v>1</v>
      </c>
      <c r="AA116" s="55"/>
      <c r="AB116" s="49"/>
      <c r="AC116" s="51"/>
      <c r="AD116" s="51">
        <f t="shared" ref="AD116:AH147" si="20">IF(AND($A116="Y", $S116=AD$3),1," ")</f>
        <v>1</v>
      </c>
      <c r="AE116" s="51"/>
      <c r="AF116" s="51"/>
      <c r="AG116" s="51"/>
      <c r="AH116" s="50"/>
      <c r="AI116" s="93">
        <f t="shared" si="14"/>
        <v>1</v>
      </c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</row>
    <row r="117" spans="1:191" s="66" customFormat="1">
      <c r="A117" s="5" t="s">
        <v>1102</v>
      </c>
      <c r="B117" s="40">
        <v>22</v>
      </c>
      <c r="C117" s="40" t="s">
        <v>1228</v>
      </c>
      <c r="D117" s="1" t="s">
        <v>136</v>
      </c>
      <c r="E117" s="1" t="s">
        <v>137</v>
      </c>
      <c r="F117" s="1" t="s">
        <v>126</v>
      </c>
      <c r="G117" s="1" t="s">
        <v>127</v>
      </c>
      <c r="H117" s="1" t="s">
        <v>128</v>
      </c>
      <c r="I117" s="1" t="s">
        <v>129</v>
      </c>
      <c r="J117" s="1" t="s">
        <v>130</v>
      </c>
      <c r="K117" s="1" t="s">
        <v>131</v>
      </c>
      <c r="L117" s="1" t="s">
        <v>1459</v>
      </c>
      <c r="M117" s="2" t="s">
        <v>570</v>
      </c>
      <c r="N117" s="5"/>
      <c r="O117" s="1" t="b">
        <v>1</v>
      </c>
      <c r="P117" s="1" t="b">
        <v>1</v>
      </c>
      <c r="Q117" s="1" t="s">
        <v>73</v>
      </c>
      <c r="R117" s="18">
        <v>56</v>
      </c>
      <c r="S117" s="133" t="s">
        <v>1000</v>
      </c>
      <c r="T117" s="1"/>
      <c r="U117" s="1"/>
      <c r="V117" s="1"/>
      <c r="W117" s="1">
        <v>2</v>
      </c>
      <c r="X117" s="1"/>
      <c r="Y117" s="62"/>
      <c r="Z117" s="54">
        <f t="shared" si="19"/>
        <v>1</v>
      </c>
      <c r="AA117" s="55" t="str">
        <f t="shared" si="19"/>
        <v xml:space="preserve"> </v>
      </c>
      <c r="AB117" s="49" t="str">
        <f t="shared" ref="AB117:AC135" si="21">IF(AND($A117="Y", $S117=AB$3),1," ")</f>
        <v xml:space="preserve"> </v>
      </c>
      <c r="AC117" s="51" t="str">
        <f t="shared" si="21"/>
        <v xml:space="preserve"> </v>
      </c>
      <c r="AD117" s="51">
        <f t="shared" si="20"/>
        <v>1</v>
      </c>
      <c r="AE117" s="51" t="str">
        <f t="shared" si="20"/>
        <v xml:space="preserve"> </v>
      </c>
      <c r="AF117" s="51" t="str">
        <f t="shared" si="20"/>
        <v xml:space="preserve"> </v>
      </c>
      <c r="AG117" s="51" t="str">
        <f t="shared" si="20"/>
        <v xml:space="preserve"> </v>
      </c>
      <c r="AH117" s="50" t="str">
        <f t="shared" si="20"/>
        <v xml:space="preserve"> </v>
      </c>
      <c r="AI117" s="93">
        <f t="shared" si="14"/>
        <v>1</v>
      </c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</row>
    <row r="118" spans="1:191" s="66" customFormat="1">
      <c r="A118" s="5" t="s">
        <v>1102</v>
      </c>
      <c r="B118" s="40">
        <v>22</v>
      </c>
      <c r="C118" s="40" t="s">
        <v>1228</v>
      </c>
      <c r="D118" s="1" t="s">
        <v>1141</v>
      </c>
      <c r="E118" s="1" t="s">
        <v>1142</v>
      </c>
      <c r="F118" s="1" t="s">
        <v>126</v>
      </c>
      <c r="G118" s="1" t="s">
        <v>127</v>
      </c>
      <c r="H118" s="1" t="s">
        <v>128</v>
      </c>
      <c r="I118" s="1" t="s">
        <v>129</v>
      </c>
      <c r="J118" s="1" t="s">
        <v>130</v>
      </c>
      <c r="K118" s="1" t="s">
        <v>131</v>
      </c>
      <c r="L118" s="1" t="s">
        <v>1461</v>
      </c>
      <c r="M118" s="2" t="s">
        <v>1143</v>
      </c>
      <c r="N118" s="5"/>
      <c r="O118" s="3" t="b">
        <v>0</v>
      </c>
      <c r="P118" s="3" t="b">
        <v>0</v>
      </c>
      <c r="Q118" s="6" t="s">
        <v>73</v>
      </c>
      <c r="R118" s="138">
        <v>1096</v>
      </c>
      <c r="S118" s="133" t="s">
        <v>1000</v>
      </c>
      <c r="T118" s="1"/>
      <c r="U118" s="1"/>
      <c r="V118" s="1"/>
      <c r="W118" s="1">
        <v>8</v>
      </c>
      <c r="X118" s="1"/>
      <c r="Y118" s="62"/>
      <c r="Z118" s="54">
        <f t="shared" si="19"/>
        <v>1</v>
      </c>
      <c r="AA118" s="55" t="str">
        <f t="shared" si="19"/>
        <v xml:space="preserve"> </v>
      </c>
      <c r="AB118" s="49" t="str">
        <f t="shared" si="21"/>
        <v xml:space="preserve"> </v>
      </c>
      <c r="AC118" s="51" t="str">
        <f t="shared" si="21"/>
        <v xml:space="preserve"> </v>
      </c>
      <c r="AD118" s="51">
        <f t="shared" si="20"/>
        <v>1</v>
      </c>
      <c r="AE118" s="51" t="str">
        <f t="shared" si="20"/>
        <v xml:space="preserve"> </v>
      </c>
      <c r="AF118" s="51" t="str">
        <f t="shared" si="20"/>
        <v xml:space="preserve"> </v>
      </c>
      <c r="AG118" s="51" t="str">
        <f t="shared" si="20"/>
        <v xml:space="preserve"> </v>
      </c>
      <c r="AH118" s="50" t="str">
        <f t="shared" si="20"/>
        <v xml:space="preserve"> </v>
      </c>
      <c r="AI118" s="93">
        <f t="shared" si="14"/>
        <v>1</v>
      </c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</row>
    <row r="119" spans="1:191" s="66" customFormat="1">
      <c r="A119" s="5" t="s">
        <v>1102</v>
      </c>
      <c r="B119" s="40">
        <v>22</v>
      </c>
      <c r="C119" s="40" t="s">
        <v>1228</v>
      </c>
      <c r="D119" s="1" t="s">
        <v>121</v>
      </c>
      <c r="E119" s="1" t="s">
        <v>43</v>
      </c>
      <c r="F119" s="1" t="s">
        <v>126</v>
      </c>
      <c r="G119" s="1" t="s">
        <v>127</v>
      </c>
      <c r="H119" s="1" t="s">
        <v>128</v>
      </c>
      <c r="I119" s="1" t="s">
        <v>129</v>
      </c>
      <c r="J119" s="1" t="s">
        <v>130</v>
      </c>
      <c r="K119" s="1" t="s">
        <v>131</v>
      </c>
      <c r="L119" s="1"/>
      <c r="M119" s="2" t="s">
        <v>1075</v>
      </c>
      <c r="N119" s="5" t="s">
        <v>1102</v>
      </c>
      <c r="O119" s="1" t="b">
        <v>0</v>
      </c>
      <c r="P119" s="1" t="b">
        <v>0</v>
      </c>
      <c r="Q119" s="1" t="s">
        <v>73</v>
      </c>
      <c r="R119" s="18">
        <v>1039</v>
      </c>
      <c r="S119" s="133" t="s">
        <v>1000</v>
      </c>
      <c r="T119" s="1"/>
      <c r="U119" s="1"/>
      <c r="V119" s="1"/>
      <c r="W119" s="1">
        <v>4</v>
      </c>
      <c r="X119" s="1"/>
      <c r="Y119" s="47"/>
      <c r="Z119" s="54">
        <f t="shared" si="19"/>
        <v>1</v>
      </c>
      <c r="AA119" s="55" t="str">
        <f t="shared" si="19"/>
        <v xml:space="preserve"> </v>
      </c>
      <c r="AB119" s="49" t="str">
        <f t="shared" si="21"/>
        <v xml:space="preserve"> </v>
      </c>
      <c r="AC119" s="51" t="str">
        <f t="shared" si="21"/>
        <v xml:space="preserve"> </v>
      </c>
      <c r="AD119" s="51">
        <f t="shared" si="20"/>
        <v>1</v>
      </c>
      <c r="AE119" s="51" t="str">
        <f t="shared" si="20"/>
        <v xml:space="preserve"> </v>
      </c>
      <c r="AF119" s="51" t="str">
        <f t="shared" si="20"/>
        <v xml:space="preserve"> </v>
      </c>
      <c r="AG119" s="51" t="str">
        <f t="shared" si="20"/>
        <v xml:space="preserve"> </v>
      </c>
      <c r="AH119" s="50" t="str">
        <f t="shared" si="20"/>
        <v xml:space="preserve"> </v>
      </c>
      <c r="AI119" s="93">
        <f t="shared" si="14"/>
        <v>1</v>
      </c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</row>
    <row r="120" spans="1:191" s="66" customFormat="1">
      <c r="A120" s="31" t="s">
        <v>1102</v>
      </c>
      <c r="B120" s="41">
        <v>22</v>
      </c>
      <c r="C120" s="41" t="s">
        <v>1320</v>
      </c>
      <c r="D120" s="29" t="s">
        <v>342</v>
      </c>
      <c r="E120" s="29" t="s">
        <v>1462</v>
      </c>
      <c r="F120" s="29" t="s">
        <v>126</v>
      </c>
      <c r="G120" s="15" t="s">
        <v>127</v>
      </c>
      <c r="H120" s="15" t="s">
        <v>128</v>
      </c>
      <c r="I120" s="15" t="s">
        <v>129</v>
      </c>
      <c r="J120" s="15" t="s">
        <v>130</v>
      </c>
      <c r="K120" s="86" t="s">
        <v>131</v>
      </c>
      <c r="L120" s="10" t="s">
        <v>1463</v>
      </c>
      <c r="M120" s="17" t="s">
        <v>1464</v>
      </c>
      <c r="N120" s="17"/>
      <c r="O120" s="10"/>
      <c r="P120" s="24"/>
      <c r="Q120" s="10" t="s">
        <v>73</v>
      </c>
      <c r="R120" s="16">
        <v>1097</v>
      </c>
      <c r="S120" s="133" t="s">
        <v>1000</v>
      </c>
      <c r="T120" s="1"/>
      <c r="U120" s="1"/>
      <c r="V120" s="1"/>
      <c r="W120" s="1">
        <v>9</v>
      </c>
      <c r="X120" s="1"/>
      <c r="Y120" s="62"/>
      <c r="Z120" s="54">
        <f t="shared" si="19"/>
        <v>1</v>
      </c>
      <c r="AA120" s="55" t="str">
        <f t="shared" si="19"/>
        <v xml:space="preserve"> </v>
      </c>
      <c r="AB120" s="49" t="str">
        <f t="shared" si="21"/>
        <v xml:space="preserve"> </v>
      </c>
      <c r="AC120" s="51" t="str">
        <f t="shared" si="21"/>
        <v xml:space="preserve"> </v>
      </c>
      <c r="AD120" s="51">
        <f t="shared" si="20"/>
        <v>1</v>
      </c>
      <c r="AE120" s="51" t="str">
        <f t="shared" si="20"/>
        <v xml:space="preserve"> </v>
      </c>
      <c r="AF120" s="51" t="str">
        <f t="shared" si="20"/>
        <v xml:space="preserve"> </v>
      </c>
      <c r="AG120" s="51" t="str">
        <f t="shared" si="20"/>
        <v xml:space="preserve"> </v>
      </c>
      <c r="AH120" s="50" t="str">
        <f t="shared" si="20"/>
        <v xml:space="preserve"> </v>
      </c>
      <c r="AI120" s="93">
        <f t="shared" si="14"/>
        <v>1</v>
      </c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</row>
    <row r="121" spans="1:191" s="66" customFormat="1">
      <c r="A121" s="5" t="s">
        <v>1102</v>
      </c>
      <c r="B121" s="40">
        <v>22</v>
      </c>
      <c r="C121" s="40" t="s">
        <v>1228</v>
      </c>
      <c r="D121" s="1" t="s">
        <v>138</v>
      </c>
      <c r="E121" s="1" t="s">
        <v>529</v>
      </c>
      <c r="F121" s="1" t="s">
        <v>126</v>
      </c>
      <c r="G121" s="1" t="s">
        <v>127</v>
      </c>
      <c r="H121" s="1" t="s">
        <v>128</v>
      </c>
      <c r="I121" s="1" t="s">
        <v>129</v>
      </c>
      <c r="J121" s="1" t="s">
        <v>130</v>
      </c>
      <c r="K121" s="1" t="s">
        <v>131</v>
      </c>
      <c r="L121" s="1"/>
      <c r="M121" s="2" t="s">
        <v>530</v>
      </c>
      <c r="N121" s="5"/>
      <c r="O121" s="1" t="b">
        <v>1</v>
      </c>
      <c r="P121" s="1" t="b">
        <v>1</v>
      </c>
      <c r="Q121" s="1" t="s">
        <v>73</v>
      </c>
      <c r="R121" s="18">
        <v>524</v>
      </c>
      <c r="S121" s="133" t="s">
        <v>1000</v>
      </c>
      <c r="T121" s="1"/>
      <c r="U121" s="1"/>
      <c r="V121" s="1"/>
      <c r="W121" s="1">
        <v>5</v>
      </c>
      <c r="X121" s="1"/>
      <c r="Y121" s="62"/>
      <c r="Z121" s="54">
        <f t="shared" si="19"/>
        <v>1</v>
      </c>
      <c r="AA121" s="55" t="str">
        <f t="shared" si="19"/>
        <v xml:space="preserve"> </v>
      </c>
      <c r="AB121" s="49" t="str">
        <f t="shared" si="21"/>
        <v xml:space="preserve"> </v>
      </c>
      <c r="AC121" s="51" t="str">
        <f t="shared" si="21"/>
        <v xml:space="preserve"> </v>
      </c>
      <c r="AD121" s="51">
        <f t="shared" si="20"/>
        <v>1</v>
      </c>
      <c r="AE121" s="51" t="str">
        <f t="shared" si="20"/>
        <v xml:space="preserve"> </v>
      </c>
      <c r="AF121" s="51" t="str">
        <f t="shared" si="20"/>
        <v xml:space="preserve"> </v>
      </c>
      <c r="AG121" s="51" t="str">
        <f t="shared" si="20"/>
        <v xml:space="preserve"> </v>
      </c>
      <c r="AH121" s="50" t="str">
        <f t="shared" si="20"/>
        <v xml:space="preserve"> </v>
      </c>
      <c r="AI121" s="93">
        <f t="shared" si="14"/>
        <v>1</v>
      </c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</row>
    <row r="122" spans="1:191" s="66" customFormat="1">
      <c r="A122" s="5" t="s">
        <v>1102</v>
      </c>
      <c r="B122" s="40">
        <v>22</v>
      </c>
      <c r="C122" s="40" t="s">
        <v>1228</v>
      </c>
      <c r="D122" s="1" t="s">
        <v>139</v>
      </c>
      <c r="E122" s="1" t="s">
        <v>140</v>
      </c>
      <c r="F122" s="1" t="s">
        <v>126</v>
      </c>
      <c r="G122" s="6" t="s">
        <v>127</v>
      </c>
      <c r="H122" s="1" t="s">
        <v>128</v>
      </c>
      <c r="I122" s="1" t="s">
        <v>129</v>
      </c>
      <c r="J122" s="1" t="s">
        <v>130</v>
      </c>
      <c r="K122" s="1" t="s">
        <v>131</v>
      </c>
      <c r="L122" s="1" t="s">
        <v>1461</v>
      </c>
      <c r="M122" s="2" t="s">
        <v>571</v>
      </c>
      <c r="N122" s="5"/>
      <c r="O122" s="1" t="b">
        <v>1</v>
      </c>
      <c r="P122" s="1" t="b">
        <v>1</v>
      </c>
      <c r="Q122" s="1" t="s">
        <v>73</v>
      </c>
      <c r="R122" s="18">
        <v>117</v>
      </c>
      <c r="S122" s="133" t="s">
        <v>1000</v>
      </c>
      <c r="T122" s="1"/>
      <c r="U122" s="1"/>
      <c r="V122" s="1"/>
      <c r="W122" s="1">
        <v>6</v>
      </c>
      <c r="X122" s="1"/>
      <c r="Y122" s="62"/>
      <c r="Z122" s="54">
        <f t="shared" si="19"/>
        <v>1</v>
      </c>
      <c r="AA122" s="55" t="str">
        <f t="shared" si="19"/>
        <v xml:space="preserve"> </v>
      </c>
      <c r="AB122" s="49" t="str">
        <f t="shared" si="21"/>
        <v xml:space="preserve"> </v>
      </c>
      <c r="AC122" s="51" t="str">
        <f t="shared" si="21"/>
        <v xml:space="preserve"> </v>
      </c>
      <c r="AD122" s="51">
        <f t="shared" si="20"/>
        <v>1</v>
      </c>
      <c r="AE122" s="51" t="str">
        <f t="shared" si="20"/>
        <v xml:space="preserve"> </v>
      </c>
      <c r="AF122" s="51" t="str">
        <f t="shared" si="20"/>
        <v xml:space="preserve"> </v>
      </c>
      <c r="AG122" s="51" t="str">
        <f t="shared" si="20"/>
        <v xml:space="preserve"> </v>
      </c>
      <c r="AH122" s="50" t="str">
        <f t="shared" si="20"/>
        <v xml:space="preserve"> </v>
      </c>
      <c r="AI122" s="93">
        <f t="shared" si="14"/>
        <v>1</v>
      </c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</row>
    <row r="123" spans="1:191" s="66" customFormat="1">
      <c r="A123" s="5" t="s">
        <v>1102</v>
      </c>
      <c r="B123" s="40">
        <v>22</v>
      </c>
      <c r="C123" s="40" t="s">
        <v>1228</v>
      </c>
      <c r="D123" s="1" t="s">
        <v>141</v>
      </c>
      <c r="E123" s="1" t="s">
        <v>142</v>
      </c>
      <c r="F123" s="1" t="s">
        <v>126</v>
      </c>
      <c r="G123" s="1" t="s">
        <v>127</v>
      </c>
      <c r="H123" s="1" t="s">
        <v>128</v>
      </c>
      <c r="I123" s="1" t="s">
        <v>129</v>
      </c>
      <c r="J123" s="1" t="s">
        <v>130</v>
      </c>
      <c r="K123" s="1" t="s">
        <v>143</v>
      </c>
      <c r="L123" s="1" t="s">
        <v>1461</v>
      </c>
      <c r="M123" s="2" t="s">
        <v>572</v>
      </c>
      <c r="N123" s="5"/>
      <c r="O123" s="1" t="b">
        <v>1</v>
      </c>
      <c r="P123" s="1" t="b">
        <v>1</v>
      </c>
      <c r="Q123" s="1" t="s">
        <v>73</v>
      </c>
      <c r="R123" s="18">
        <v>522</v>
      </c>
      <c r="S123" s="133" t="s">
        <v>1000</v>
      </c>
      <c r="T123" s="1"/>
      <c r="U123" s="1"/>
      <c r="V123" s="1"/>
      <c r="W123" s="1">
        <v>7</v>
      </c>
      <c r="X123" s="1"/>
      <c r="Y123" s="62"/>
      <c r="Z123" s="54">
        <f t="shared" si="19"/>
        <v>1</v>
      </c>
      <c r="AA123" s="55" t="str">
        <f t="shared" si="19"/>
        <v xml:space="preserve"> </v>
      </c>
      <c r="AB123" s="49" t="str">
        <f t="shared" si="21"/>
        <v xml:space="preserve"> </v>
      </c>
      <c r="AC123" s="51" t="str">
        <f t="shared" si="21"/>
        <v xml:space="preserve"> </v>
      </c>
      <c r="AD123" s="51">
        <f t="shared" si="20"/>
        <v>1</v>
      </c>
      <c r="AE123" s="51" t="str">
        <f t="shared" si="20"/>
        <v xml:space="preserve"> </v>
      </c>
      <c r="AF123" s="51" t="str">
        <f t="shared" si="20"/>
        <v xml:space="preserve"> </v>
      </c>
      <c r="AG123" s="51" t="str">
        <f t="shared" si="20"/>
        <v xml:space="preserve"> </v>
      </c>
      <c r="AH123" s="50" t="str">
        <f t="shared" si="20"/>
        <v xml:space="preserve"> </v>
      </c>
      <c r="AI123" s="93">
        <f t="shared" si="14"/>
        <v>1</v>
      </c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</row>
    <row r="124" spans="1:191" s="66" customFormat="1">
      <c r="A124" s="5" t="s">
        <v>1102</v>
      </c>
      <c r="B124" s="40">
        <v>19</v>
      </c>
      <c r="C124" s="40" t="s">
        <v>1228</v>
      </c>
      <c r="D124" s="1" t="s">
        <v>701</v>
      </c>
      <c r="E124" s="1" t="s">
        <v>702</v>
      </c>
      <c r="F124" s="1" t="s">
        <v>492</v>
      </c>
      <c r="G124" s="1" t="s">
        <v>493</v>
      </c>
      <c r="H124" s="1" t="s">
        <v>494</v>
      </c>
      <c r="I124" s="1" t="s">
        <v>495</v>
      </c>
      <c r="J124" s="1" t="s">
        <v>496</v>
      </c>
      <c r="K124" s="1" t="s">
        <v>497</v>
      </c>
      <c r="L124" s="1"/>
      <c r="M124" s="2" t="s">
        <v>703</v>
      </c>
      <c r="N124" s="5"/>
      <c r="O124" s="1" t="b">
        <v>1</v>
      </c>
      <c r="P124" s="3" t="b">
        <v>0</v>
      </c>
      <c r="Q124" s="1" t="s">
        <v>73</v>
      </c>
      <c r="R124" s="18">
        <v>844</v>
      </c>
      <c r="S124" s="137" t="s">
        <v>994</v>
      </c>
      <c r="T124" s="1"/>
      <c r="U124" s="1"/>
      <c r="V124" s="1"/>
      <c r="W124" s="1">
        <v>29</v>
      </c>
      <c r="X124" s="1"/>
      <c r="Y124" s="62"/>
      <c r="Z124" s="54">
        <f t="shared" si="19"/>
        <v>1</v>
      </c>
      <c r="AA124" s="55" t="str">
        <f t="shared" si="19"/>
        <v xml:space="preserve"> </v>
      </c>
      <c r="AB124" s="49">
        <f t="shared" si="21"/>
        <v>1</v>
      </c>
      <c r="AC124" s="51" t="str">
        <f t="shared" si="21"/>
        <v xml:space="preserve"> </v>
      </c>
      <c r="AD124" s="51" t="str">
        <f t="shared" si="20"/>
        <v xml:space="preserve"> </v>
      </c>
      <c r="AE124" s="51" t="str">
        <f t="shared" si="20"/>
        <v xml:space="preserve"> </v>
      </c>
      <c r="AF124" s="51" t="str">
        <f t="shared" si="20"/>
        <v xml:space="preserve"> </v>
      </c>
      <c r="AG124" s="51" t="str">
        <f t="shared" si="20"/>
        <v xml:space="preserve"> </v>
      </c>
      <c r="AH124" s="50" t="str">
        <f t="shared" si="20"/>
        <v xml:space="preserve"> </v>
      </c>
      <c r="AI124" s="93">
        <f t="shared" si="14"/>
        <v>1</v>
      </c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</row>
    <row r="125" spans="1:191" s="66" customFormat="1">
      <c r="A125" s="5" t="s">
        <v>1102</v>
      </c>
      <c r="B125" s="40">
        <v>19</v>
      </c>
      <c r="C125" s="40" t="s">
        <v>1228</v>
      </c>
      <c r="D125" s="1" t="s">
        <v>490</v>
      </c>
      <c r="E125" s="1" t="s">
        <v>491</v>
      </c>
      <c r="F125" s="1" t="s">
        <v>492</v>
      </c>
      <c r="G125" s="1" t="s">
        <v>493</v>
      </c>
      <c r="H125" s="1" t="s">
        <v>494</v>
      </c>
      <c r="I125" s="1" t="s">
        <v>495</v>
      </c>
      <c r="J125" s="1" t="s">
        <v>496</v>
      </c>
      <c r="K125" s="1" t="s">
        <v>497</v>
      </c>
      <c r="L125" s="81" t="s">
        <v>1273</v>
      </c>
      <c r="M125" s="2" t="s">
        <v>885</v>
      </c>
      <c r="N125" s="5"/>
      <c r="O125" s="1" t="b">
        <v>1</v>
      </c>
      <c r="P125" s="3" t="b">
        <v>0</v>
      </c>
      <c r="Q125" s="1" t="s">
        <v>73</v>
      </c>
      <c r="R125" s="18">
        <v>839</v>
      </c>
      <c r="S125" s="137" t="s">
        <v>994</v>
      </c>
      <c r="T125" s="1"/>
      <c r="U125" s="1"/>
      <c r="V125" s="1"/>
      <c r="W125" s="1">
        <v>22</v>
      </c>
      <c r="X125" s="1"/>
      <c r="Y125" s="62"/>
      <c r="Z125" s="54">
        <f t="shared" si="19"/>
        <v>1</v>
      </c>
      <c r="AA125" s="55" t="str">
        <f t="shared" si="19"/>
        <v xml:space="preserve"> </v>
      </c>
      <c r="AB125" s="49">
        <f t="shared" si="21"/>
        <v>1</v>
      </c>
      <c r="AC125" s="51" t="str">
        <f t="shared" si="21"/>
        <v xml:space="preserve"> </v>
      </c>
      <c r="AD125" s="51" t="str">
        <f t="shared" si="20"/>
        <v xml:space="preserve"> </v>
      </c>
      <c r="AE125" s="51" t="str">
        <f t="shared" si="20"/>
        <v xml:space="preserve"> </v>
      </c>
      <c r="AF125" s="51" t="str">
        <f t="shared" si="20"/>
        <v xml:space="preserve"> </v>
      </c>
      <c r="AG125" s="51" t="str">
        <f t="shared" si="20"/>
        <v xml:space="preserve"> </v>
      </c>
      <c r="AH125" s="50" t="str">
        <f t="shared" si="20"/>
        <v xml:space="preserve"> </v>
      </c>
      <c r="AI125" s="93">
        <f t="shared" si="14"/>
        <v>1</v>
      </c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</row>
    <row r="126" spans="1:191" s="66" customFormat="1">
      <c r="A126" s="5" t="s">
        <v>1102</v>
      </c>
      <c r="B126" s="40">
        <v>19</v>
      </c>
      <c r="C126" s="40" t="s">
        <v>1228</v>
      </c>
      <c r="D126" s="1" t="s">
        <v>1067</v>
      </c>
      <c r="E126" s="1" t="s">
        <v>584</v>
      </c>
      <c r="F126" s="1" t="s">
        <v>492</v>
      </c>
      <c r="G126" s="1" t="s">
        <v>493</v>
      </c>
      <c r="H126" s="1" t="s">
        <v>494</v>
      </c>
      <c r="I126" s="1" t="s">
        <v>495</v>
      </c>
      <c r="J126" s="1" t="s">
        <v>496</v>
      </c>
      <c r="K126" s="1" t="s">
        <v>497</v>
      </c>
      <c r="L126" s="1" t="s">
        <v>1465</v>
      </c>
      <c r="M126" s="2" t="s">
        <v>587</v>
      </c>
      <c r="N126" s="5"/>
      <c r="O126" s="1" t="b">
        <v>1</v>
      </c>
      <c r="P126" s="3" t="b">
        <v>0</v>
      </c>
      <c r="Q126" s="1" t="s">
        <v>73</v>
      </c>
      <c r="R126" s="18">
        <v>845</v>
      </c>
      <c r="S126" s="137" t="s">
        <v>994</v>
      </c>
      <c r="T126" s="1" t="s">
        <v>1100</v>
      </c>
      <c r="U126" s="1"/>
      <c r="V126" s="1"/>
      <c r="W126" s="1">
        <v>30</v>
      </c>
      <c r="X126" s="1"/>
      <c r="Y126" s="62"/>
      <c r="Z126" s="54">
        <f t="shared" si="19"/>
        <v>1</v>
      </c>
      <c r="AA126" s="55" t="str">
        <f t="shared" si="19"/>
        <v xml:space="preserve"> </v>
      </c>
      <c r="AB126" s="49">
        <f t="shared" si="21"/>
        <v>1</v>
      </c>
      <c r="AC126" s="51" t="str">
        <f t="shared" si="21"/>
        <v xml:space="preserve"> </v>
      </c>
      <c r="AD126" s="51" t="str">
        <f t="shared" si="20"/>
        <v xml:space="preserve"> </v>
      </c>
      <c r="AE126" s="51" t="str">
        <f t="shared" si="20"/>
        <v xml:space="preserve"> </v>
      </c>
      <c r="AF126" s="51" t="str">
        <f t="shared" si="20"/>
        <v xml:space="preserve"> </v>
      </c>
      <c r="AG126" s="51" t="str">
        <f t="shared" si="20"/>
        <v xml:space="preserve"> </v>
      </c>
      <c r="AH126" s="50" t="str">
        <f t="shared" si="20"/>
        <v xml:space="preserve"> </v>
      </c>
      <c r="AI126" s="93">
        <f t="shared" si="14"/>
        <v>1</v>
      </c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</row>
    <row r="127" spans="1:191" s="66" customFormat="1">
      <c r="A127" s="5" t="s">
        <v>1102</v>
      </c>
      <c r="B127" s="40">
        <v>19</v>
      </c>
      <c r="C127" s="40" t="s">
        <v>1228</v>
      </c>
      <c r="D127" s="1" t="s">
        <v>376</v>
      </c>
      <c r="E127" s="1" t="s">
        <v>1069</v>
      </c>
      <c r="F127" s="1" t="s">
        <v>492</v>
      </c>
      <c r="G127" s="1" t="s">
        <v>493</v>
      </c>
      <c r="H127" s="1" t="s">
        <v>494</v>
      </c>
      <c r="I127" s="1" t="s">
        <v>495</v>
      </c>
      <c r="J127" s="1" t="s">
        <v>496</v>
      </c>
      <c r="K127" s="1" t="s">
        <v>497</v>
      </c>
      <c r="L127" s="1"/>
      <c r="M127" s="2" t="s">
        <v>1068</v>
      </c>
      <c r="N127" s="5" t="s">
        <v>1102</v>
      </c>
      <c r="O127" s="1" t="b">
        <v>0</v>
      </c>
      <c r="P127" s="3" t="b">
        <v>0</v>
      </c>
      <c r="Q127" s="1" t="s">
        <v>73</v>
      </c>
      <c r="R127" s="18">
        <v>1040</v>
      </c>
      <c r="S127" s="137" t="s">
        <v>994</v>
      </c>
      <c r="T127" s="1"/>
      <c r="U127" s="1"/>
      <c r="V127" s="1"/>
      <c r="W127" s="1">
        <v>28</v>
      </c>
      <c r="X127" s="1"/>
      <c r="Y127" s="62"/>
      <c r="Z127" s="54">
        <f t="shared" si="19"/>
        <v>1</v>
      </c>
      <c r="AA127" s="55" t="str">
        <f t="shared" si="19"/>
        <v xml:space="preserve"> </v>
      </c>
      <c r="AB127" s="49">
        <f t="shared" si="21"/>
        <v>1</v>
      </c>
      <c r="AC127" s="51" t="str">
        <f t="shared" si="21"/>
        <v xml:space="preserve"> </v>
      </c>
      <c r="AD127" s="51" t="str">
        <f t="shared" si="20"/>
        <v xml:space="preserve"> </v>
      </c>
      <c r="AE127" s="51" t="str">
        <f t="shared" si="20"/>
        <v xml:space="preserve"> </v>
      </c>
      <c r="AF127" s="51" t="str">
        <f t="shared" si="20"/>
        <v xml:space="preserve"> </v>
      </c>
      <c r="AG127" s="51" t="str">
        <f t="shared" si="20"/>
        <v xml:space="preserve"> </v>
      </c>
      <c r="AH127" s="50" t="str">
        <f t="shared" si="20"/>
        <v xml:space="preserve"> </v>
      </c>
      <c r="AI127" s="93">
        <f t="shared" si="14"/>
        <v>1</v>
      </c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</row>
    <row r="128" spans="1:191" s="66" customFormat="1">
      <c r="A128" s="5" t="s">
        <v>1102</v>
      </c>
      <c r="B128" s="40">
        <v>19</v>
      </c>
      <c r="C128" s="40" t="s">
        <v>1228</v>
      </c>
      <c r="D128" s="1" t="s">
        <v>579</v>
      </c>
      <c r="E128" s="1" t="s">
        <v>580</v>
      </c>
      <c r="F128" s="1" t="s">
        <v>492</v>
      </c>
      <c r="G128" s="1" t="s">
        <v>493</v>
      </c>
      <c r="H128" s="1" t="s">
        <v>494</v>
      </c>
      <c r="I128" s="1" t="s">
        <v>495</v>
      </c>
      <c r="J128" s="1" t="s">
        <v>496</v>
      </c>
      <c r="K128" s="1" t="s">
        <v>497</v>
      </c>
      <c r="L128" s="1"/>
      <c r="M128" s="2" t="s">
        <v>719</v>
      </c>
      <c r="N128" s="5"/>
      <c r="O128" s="1" t="b">
        <v>1</v>
      </c>
      <c r="P128" s="3" t="b">
        <v>0</v>
      </c>
      <c r="Q128" s="1" t="s">
        <v>73</v>
      </c>
      <c r="R128" s="18">
        <v>840</v>
      </c>
      <c r="S128" s="137" t="s">
        <v>994</v>
      </c>
      <c r="T128" s="1"/>
      <c r="U128" s="1"/>
      <c r="V128" s="1"/>
      <c r="W128" s="1">
        <v>23</v>
      </c>
      <c r="X128" s="1"/>
      <c r="Y128" s="62"/>
      <c r="Z128" s="54">
        <f t="shared" si="19"/>
        <v>1</v>
      </c>
      <c r="AA128" s="55" t="str">
        <f t="shared" si="19"/>
        <v xml:space="preserve"> </v>
      </c>
      <c r="AB128" s="49">
        <f t="shared" si="21"/>
        <v>1</v>
      </c>
      <c r="AC128" s="51" t="str">
        <f t="shared" si="21"/>
        <v xml:space="preserve"> </v>
      </c>
      <c r="AD128" s="51" t="str">
        <f t="shared" si="20"/>
        <v xml:space="preserve"> </v>
      </c>
      <c r="AE128" s="51" t="str">
        <f t="shared" si="20"/>
        <v xml:space="preserve"> </v>
      </c>
      <c r="AF128" s="51" t="str">
        <f t="shared" si="20"/>
        <v xml:space="preserve"> </v>
      </c>
      <c r="AG128" s="51" t="str">
        <f t="shared" si="20"/>
        <v xml:space="preserve"> </v>
      </c>
      <c r="AH128" s="50" t="str">
        <f t="shared" si="20"/>
        <v xml:space="preserve"> </v>
      </c>
      <c r="AI128" s="93">
        <f t="shared" si="14"/>
        <v>1</v>
      </c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</row>
    <row r="129" spans="1:191" s="66" customFormat="1">
      <c r="A129" s="5" t="s">
        <v>1102</v>
      </c>
      <c r="B129" s="40">
        <v>19</v>
      </c>
      <c r="C129" s="40" t="s">
        <v>1228</v>
      </c>
      <c r="D129" s="1" t="s">
        <v>700</v>
      </c>
      <c r="E129" s="1" t="s">
        <v>581</v>
      </c>
      <c r="F129" s="1" t="s">
        <v>492</v>
      </c>
      <c r="G129" s="1" t="s">
        <v>493</v>
      </c>
      <c r="H129" s="1" t="s">
        <v>494</v>
      </c>
      <c r="I129" s="1" t="s">
        <v>495</v>
      </c>
      <c r="J129" s="1" t="s">
        <v>496</v>
      </c>
      <c r="K129" s="1" t="s">
        <v>497</v>
      </c>
      <c r="L129" s="1"/>
      <c r="M129" s="2" t="s">
        <v>585</v>
      </c>
      <c r="N129" s="5"/>
      <c r="O129" s="1" t="b">
        <v>1</v>
      </c>
      <c r="P129" s="3" t="b">
        <v>0</v>
      </c>
      <c r="Q129" s="1" t="s">
        <v>73</v>
      </c>
      <c r="R129" s="18">
        <v>841</v>
      </c>
      <c r="S129" s="137" t="s">
        <v>994</v>
      </c>
      <c r="T129" s="1"/>
      <c r="U129" s="1"/>
      <c r="V129" s="1"/>
      <c r="W129" s="1">
        <v>24</v>
      </c>
      <c r="X129" s="1"/>
      <c r="Y129" s="62"/>
      <c r="Z129" s="54">
        <f t="shared" si="19"/>
        <v>1</v>
      </c>
      <c r="AA129" s="55" t="str">
        <f t="shared" si="19"/>
        <v xml:space="preserve"> </v>
      </c>
      <c r="AB129" s="49">
        <f t="shared" si="21"/>
        <v>1</v>
      </c>
      <c r="AC129" s="51" t="str">
        <f t="shared" si="21"/>
        <v xml:space="preserve"> </v>
      </c>
      <c r="AD129" s="51" t="str">
        <f t="shared" si="20"/>
        <v xml:space="preserve"> </v>
      </c>
      <c r="AE129" s="51" t="str">
        <f t="shared" si="20"/>
        <v xml:space="preserve"> </v>
      </c>
      <c r="AF129" s="51" t="str">
        <f t="shared" si="20"/>
        <v xml:space="preserve"> </v>
      </c>
      <c r="AG129" s="51" t="str">
        <f t="shared" si="20"/>
        <v xml:space="preserve"> </v>
      </c>
      <c r="AH129" s="50" t="str">
        <f t="shared" si="20"/>
        <v xml:space="preserve"> </v>
      </c>
      <c r="AI129" s="93">
        <f t="shared" si="14"/>
        <v>1</v>
      </c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</row>
    <row r="130" spans="1:191" s="66" customFormat="1">
      <c r="A130" s="28" t="s">
        <v>1102</v>
      </c>
      <c r="B130" s="41">
        <v>19</v>
      </c>
      <c r="C130" s="41" t="s">
        <v>1227</v>
      </c>
      <c r="D130" s="29" t="s">
        <v>1466</v>
      </c>
      <c r="E130" s="29" t="s">
        <v>946</v>
      </c>
      <c r="F130" s="29" t="s">
        <v>492</v>
      </c>
      <c r="G130" s="10" t="s">
        <v>493</v>
      </c>
      <c r="H130" s="10" t="s">
        <v>494</v>
      </c>
      <c r="I130" s="10" t="s">
        <v>495</v>
      </c>
      <c r="J130" s="10" t="s">
        <v>496</v>
      </c>
      <c r="K130" s="10" t="s">
        <v>497</v>
      </c>
      <c r="L130" s="10"/>
      <c r="M130" s="12" t="s">
        <v>1467</v>
      </c>
      <c r="N130" s="28"/>
      <c r="O130" s="24"/>
      <c r="P130" s="24"/>
      <c r="Q130" s="10" t="s">
        <v>73</v>
      </c>
      <c r="R130" s="16">
        <v>1118</v>
      </c>
      <c r="S130" s="137" t="s">
        <v>994</v>
      </c>
      <c r="T130" s="6"/>
      <c r="U130" s="1"/>
      <c r="V130" s="1"/>
      <c r="W130" s="1"/>
      <c r="X130" s="1"/>
      <c r="Y130" s="62"/>
      <c r="Z130" s="54">
        <v>1</v>
      </c>
      <c r="AA130" s="55"/>
      <c r="AB130" s="49">
        <f t="shared" si="21"/>
        <v>1</v>
      </c>
      <c r="AC130" s="51" t="str">
        <f t="shared" si="21"/>
        <v xml:space="preserve"> </v>
      </c>
      <c r="AD130" s="51" t="str">
        <f t="shared" si="20"/>
        <v xml:space="preserve"> </v>
      </c>
      <c r="AE130" s="51" t="str">
        <f t="shared" si="20"/>
        <v xml:space="preserve"> </v>
      </c>
      <c r="AF130" s="51" t="str">
        <f t="shared" si="20"/>
        <v xml:space="preserve"> </v>
      </c>
      <c r="AG130" s="51" t="str">
        <f t="shared" si="20"/>
        <v xml:space="preserve"> </v>
      </c>
      <c r="AH130" s="50" t="str">
        <f t="shared" si="20"/>
        <v xml:space="preserve"> </v>
      </c>
      <c r="AI130" s="93">
        <f t="shared" si="14"/>
        <v>1</v>
      </c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</row>
    <row r="131" spans="1:191">
      <c r="A131" s="5" t="s">
        <v>1102</v>
      </c>
      <c r="B131" s="40">
        <v>19</v>
      </c>
      <c r="C131" s="40" t="s">
        <v>1228</v>
      </c>
      <c r="D131" s="1" t="s">
        <v>582</v>
      </c>
      <c r="E131" s="1" t="s">
        <v>583</v>
      </c>
      <c r="F131" s="1" t="s">
        <v>492</v>
      </c>
      <c r="G131" s="1" t="s">
        <v>493</v>
      </c>
      <c r="H131" s="1" t="s">
        <v>494</v>
      </c>
      <c r="I131" s="1" t="s">
        <v>495</v>
      </c>
      <c r="J131" s="1" t="s">
        <v>496</v>
      </c>
      <c r="K131" s="1" t="s">
        <v>497</v>
      </c>
      <c r="L131" s="1" t="s">
        <v>1465</v>
      </c>
      <c r="M131" s="2" t="s">
        <v>586</v>
      </c>
      <c r="N131" s="5"/>
      <c r="O131" s="1" t="b">
        <v>1</v>
      </c>
      <c r="P131" s="3" t="b">
        <v>0</v>
      </c>
      <c r="Q131" s="1" t="s">
        <v>73</v>
      </c>
      <c r="R131" s="18">
        <v>842</v>
      </c>
      <c r="S131" s="137" t="s">
        <v>994</v>
      </c>
      <c r="W131" s="1">
        <v>25</v>
      </c>
      <c r="Y131" s="62"/>
      <c r="Z131" s="54">
        <f t="shared" ref="Z131:AA153" si="22">IF(AND($A131="Y", $Q131=Z$3),1," ")</f>
        <v>1</v>
      </c>
      <c r="AA131" s="55" t="str">
        <f t="shared" si="22"/>
        <v xml:space="preserve"> </v>
      </c>
      <c r="AB131" s="49">
        <f t="shared" si="21"/>
        <v>1</v>
      </c>
      <c r="AC131" s="51" t="str">
        <f t="shared" si="21"/>
        <v xml:space="preserve"> </v>
      </c>
      <c r="AD131" s="51" t="str">
        <f t="shared" si="20"/>
        <v xml:space="preserve"> </v>
      </c>
      <c r="AE131" s="51" t="str">
        <f t="shared" si="20"/>
        <v xml:space="preserve"> </v>
      </c>
      <c r="AF131" s="51" t="str">
        <f t="shared" si="20"/>
        <v xml:space="preserve"> </v>
      </c>
      <c r="AG131" s="51" t="str">
        <f t="shared" si="20"/>
        <v xml:space="preserve"> </v>
      </c>
      <c r="AH131" s="50" t="str">
        <f t="shared" si="20"/>
        <v xml:space="preserve"> </v>
      </c>
      <c r="AI131" s="93">
        <f t="shared" ref="AI131:AI194" si="23">SUM(AB131:AH131)</f>
        <v>1</v>
      </c>
      <c r="AK131" s="1"/>
    </row>
    <row r="132" spans="1:191">
      <c r="A132" s="28" t="s">
        <v>1102</v>
      </c>
      <c r="B132" s="43">
        <v>19</v>
      </c>
      <c r="C132" s="41" t="s">
        <v>1227</v>
      </c>
      <c r="D132" s="15" t="s">
        <v>1468</v>
      </c>
      <c r="E132" s="15" t="s">
        <v>1469</v>
      </c>
      <c r="F132" s="139" t="s">
        <v>492</v>
      </c>
      <c r="G132" s="140" t="s">
        <v>493</v>
      </c>
      <c r="H132" s="140" t="s">
        <v>494</v>
      </c>
      <c r="I132" s="140" t="s">
        <v>495</v>
      </c>
      <c r="J132" s="10" t="s">
        <v>496</v>
      </c>
      <c r="K132" s="15" t="s">
        <v>497</v>
      </c>
      <c r="L132" s="10" t="s">
        <v>1326</v>
      </c>
      <c r="M132" s="17" t="s">
        <v>1470</v>
      </c>
      <c r="N132" s="28"/>
      <c r="O132" s="10" t="b">
        <v>0</v>
      </c>
      <c r="P132" s="10" t="b">
        <v>0</v>
      </c>
      <c r="Q132" s="15" t="s">
        <v>73</v>
      </c>
      <c r="R132" s="16">
        <v>1137</v>
      </c>
      <c r="S132" s="137" t="s">
        <v>994</v>
      </c>
      <c r="Y132" s="1"/>
      <c r="Z132" s="54">
        <v>1</v>
      </c>
      <c r="AA132" s="74" t="str">
        <f t="shared" si="22"/>
        <v xml:space="preserve"> </v>
      </c>
      <c r="AB132" s="49">
        <f t="shared" si="21"/>
        <v>1</v>
      </c>
      <c r="AC132" s="51" t="str">
        <f t="shared" si="21"/>
        <v xml:space="preserve"> </v>
      </c>
      <c r="AD132" s="51" t="str">
        <f t="shared" si="20"/>
        <v xml:space="preserve"> </v>
      </c>
      <c r="AE132" s="51" t="str">
        <f t="shared" si="20"/>
        <v xml:space="preserve"> </v>
      </c>
      <c r="AF132" s="51" t="str">
        <f t="shared" si="20"/>
        <v xml:space="preserve"> </v>
      </c>
      <c r="AG132" s="51" t="str">
        <f t="shared" si="20"/>
        <v xml:space="preserve"> </v>
      </c>
      <c r="AH132" s="50" t="str">
        <f t="shared" si="20"/>
        <v xml:space="preserve"> </v>
      </c>
      <c r="AI132" s="93">
        <f t="shared" si="23"/>
        <v>1</v>
      </c>
      <c r="AK132" s="1"/>
    </row>
    <row r="133" spans="1:191">
      <c r="A133" s="5" t="s">
        <v>1102</v>
      </c>
      <c r="B133" s="40">
        <v>19</v>
      </c>
      <c r="C133" s="40" t="s">
        <v>1228</v>
      </c>
      <c r="D133" s="1" t="s">
        <v>965</v>
      </c>
      <c r="E133" s="1" t="s">
        <v>966</v>
      </c>
      <c r="F133" s="1" t="s">
        <v>492</v>
      </c>
      <c r="G133" s="1" t="s">
        <v>493</v>
      </c>
      <c r="H133" s="1" t="s">
        <v>494</v>
      </c>
      <c r="I133" s="1" t="s">
        <v>495</v>
      </c>
      <c r="J133" s="1" t="s">
        <v>496</v>
      </c>
      <c r="K133" s="1" t="s">
        <v>497</v>
      </c>
      <c r="M133" s="2" t="s">
        <v>964</v>
      </c>
      <c r="N133" s="5"/>
      <c r="O133" s="1" t="b">
        <v>1</v>
      </c>
      <c r="P133" s="3" t="b">
        <v>0</v>
      </c>
      <c r="Q133" s="1" t="s">
        <v>73</v>
      </c>
      <c r="R133" s="18">
        <v>846</v>
      </c>
      <c r="S133" s="137" t="s">
        <v>994</v>
      </c>
      <c r="W133" s="1">
        <v>27</v>
      </c>
      <c r="Y133" s="62"/>
      <c r="Z133" s="54">
        <f t="shared" si="22"/>
        <v>1</v>
      </c>
      <c r="AA133" s="55" t="str">
        <f t="shared" si="22"/>
        <v xml:space="preserve"> </v>
      </c>
      <c r="AB133" s="49">
        <f t="shared" si="21"/>
        <v>1</v>
      </c>
      <c r="AC133" s="51" t="str">
        <f t="shared" si="21"/>
        <v xml:space="preserve"> </v>
      </c>
      <c r="AD133" s="51" t="str">
        <f t="shared" si="20"/>
        <v xml:space="preserve"> </v>
      </c>
      <c r="AE133" s="51" t="str">
        <f t="shared" si="20"/>
        <v xml:space="preserve"> </v>
      </c>
      <c r="AF133" s="51" t="str">
        <f t="shared" si="20"/>
        <v xml:space="preserve"> </v>
      </c>
      <c r="AG133" s="51" t="str">
        <f t="shared" si="20"/>
        <v xml:space="preserve"> </v>
      </c>
      <c r="AH133" s="50" t="str">
        <f t="shared" si="20"/>
        <v xml:space="preserve"> </v>
      </c>
      <c r="AI133" s="93">
        <f t="shared" si="23"/>
        <v>1</v>
      </c>
      <c r="AK133" s="1"/>
    </row>
    <row r="134" spans="1:191">
      <c r="A134" s="5" t="s">
        <v>1102</v>
      </c>
      <c r="B134" s="40">
        <v>19</v>
      </c>
      <c r="C134" s="40" t="s">
        <v>1228</v>
      </c>
      <c r="D134" s="1" t="s">
        <v>967</v>
      </c>
      <c r="E134" s="1" t="s">
        <v>968</v>
      </c>
      <c r="F134" s="1" t="s">
        <v>492</v>
      </c>
      <c r="G134" s="1" t="s">
        <v>493</v>
      </c>
      <c r="H134" s="1" t="s">
        <v>494</v>
      </c>
      <c r="I134" s="1" t="s">
        <v>495</v>
      </c>
      <c r="J134" s="1">
        <v>40601</v>
      </c>
      <c r="K134" s="1" t="s">
        <v>969</v>
      </c>
      <c r="M134" s="2" t="s">
        <v>970</v>
      </c>
      <c r="N134" s="5"/>
      <c r="O134" s="1" t="b">
        <v>1</v>
      </c>
      <c r="P134" s="3" t="b">
        <v>0</v>
      </c>
      <c r="Q134" s="1" t="s">
        <v>73</v>
      </c>
      <c r="R134" s="18">
        <v>847</v>
      </c>
      <c r="S134" s="137" t="s">
        <v>994</v>
      </c>
      <c r="W134" s="1">
        <v>31</v>
      </c>
      <c r="Y134" s="62"/>
      <c r="Z134" s="54">
        <f t="shared" si="22"/>
        <v>1</v>
      </c>
      <c r="AA134" s="55" t="str">
        <f t="shared" si="22"/>
        <v xml:space="preserve"> </v>
      </c>
      <c r="AB134" s="49">
        <f t="shared" si="21"/>
        <v>1</v>
      </c>
      <c r="AC134" s="51" t="str">
        <f t="shared" si="21"/>
        <v xml:space="preserve"> </v>
      </c>
      <c r="AD134" s="51" t="str">
        <f t="shared" si="20"/>
        <v xml:space="preserve"> </v>
      </c>
      <c r="AE134" s="51" t="str">
        <f t="shared" si="20"/>
        <v xml:space="preserve"> </v>
      </c>
      <c r="AF134" s="51" t="str">
        <f t="shared" si="20"/>
        <v xml:space="preserve"> </v>
      </c>
      <c r="AG134" s="51" t="str">
        <f t="shared" si="20"/>
        <v xml:space="preserve"> </v>
      </c>
      <c r="AH134" s="50" t="str">
        <f t="shared" si="20"/>
        <v xml:space="preserve"> </v>
      </c>
      <c r="AI134" s="93">
        <f t="shared" si="23"/>
        <v>1</v>
      </c>
      <c r="AK134" s="1"/>
    </row>
    <row r="135" spans="1:191">
      <c r="A135" s="5" t="s">
        <v>1102</v>
      </c>
      <c r="B135" s="40">
        <v>28</v>
      </c>
      <c r="C135" s="30" t="s">
        <v>1228</v>
      </c>
      <c r="D135" s="45" t="s">
        <v>1168</v>
      </c>
      <c r="E135" s="45" t="s">
        <v>1171</v>
      </c>
      <c r="F135" s="45" t="s">
        <v>220</v>
      </c>
      <c r="G135" s="1" t="s">
        <v>221</v>
      </c>
      <c r="H135" s="1" t="s">
        <v>222</v>
      </c>
      <c r="I135" s="1" t="s">
        <v>223</v>
      </c>
      <c r="J135" s="1" t="s">
        <v>224</v>
      </c>
      <c r="K135" s="6" t="s">
        <v>1176</v>
      </c>
      <c r="M135" s="19" t="s">
        <v>1180</v>
      </c>
      <c r="N135" s="5"/>
      <c r="O135" s="3" t="b">
        <v>0</v>
      </c>
      <c r="P135" s="3" t="b">
        <v>0</v>
      </c>
      <c r="Q135" s="6" t="s">
        <v>73</v>
      </c>
      <c r="R135" s="138">
        <v>1105</v>
      </c>
      <c r="S135" s="124" t="s">
        <v>999</v>
      </c>
      <c r="T135" s="6"/>
      <c r="Y135" s="62"/>
      <c r="Z135" s="68">
        <f t="shared" si="22"/>
        <v>1</v>
      </c>
      <c r="AA135" s="69" t="str">
        <f t="shared" si="22"/>
        <v xml:space="preserve"> </v>
      </c>
      <c r="AB135" s="49" t="str">
        <f t="shared" si="21"/>
        <v xml:space="preserve"> </v>
      </c>
      <c r="AC135" s="51" t="str">
        <f t="shared" si="21"/>
        <v xml:space="preserve"> </v>
      </c>
      <c r="AD135" s="51" t="str">
        <f t="shared" si="20"/>
        <v xml:space="preserve"> </v>
      </c>
      <c r="AE135" s="51" t="str">
        <f t="shared" si="20"/>
        <v xml:space="preserve"> </v>
      </c>
      <c r="AF135" s="51" t="str">
        <f t="shared" si="20"/>
        <v xml:space="preserve"> </v>
      </c>
      <c r="AG135" s="51">
        <f t="shared" si="20"/>
        <v>1</v>
      </c>
      <c r="AH135" s="50" t="str">
        <f t="shared" si="20"/>
        <v xml:space="preserve"> </v>
      </c>
      <c r="AI135" s="93">
        <f t="shared" si="23"/>
        <v>1</v>
      </c>
      <c r="AK135" s="1"/>
    </row>
    <row r="136" spans="1:191">
      <c r="A136" s="5" t="s">
        <v>1102</v>
      </c>
      <c r="B136" s="40">
        <v>28</v>
      </c>
      <c r="C136" s="30" t="s">
        <v>1228</v>
      </c>
      <c r="D136" s="1" t="s">
        <v>235</v>
      </c>
      <c r="E136" s="1" t="s">
        <v>236</v>
      </c>
      <c r="F136" s="1" t="s">
        <v>220</v>
      </c>
      <c r="G136" s="1" t="s">
        <v>221</v>
      </c>
      <c r="H136" s="1" t="s">
        <v>222</v>
      </c>
      <c r="I136" s="1" t="s">
        <v>223</v>
      </c>
      <c r="J136" s="1" t="s">
        <v>224</v>
      </c>
      <c r="K136" s="6" t="s">
        <v>228</v>
      </c>
      <c r="M136" s="2" t="s">
        <v>237</v>
      </c>
      <c r="N136" s="5"/>
      <c r="O136" s="1" t="b">
        <v>1</v>
      </c>
      <c r="P136" s="3" t="b">
        <v>0</v>
      </c>
      <c r="Q136" s="1" t="s">
        <v>27</v>
      </c>
      <c r="R136" s="18">
        <v>848</v>
      </c>
      <c r="S136" s="141" t="s">
        <v>999</v>
      </c>
      <c r="Y136" s="62"/>
      <c r="Z136" s="54" t="str">
        <f t="shared" ref="Z136:AA144" si="24">IF(AND($A136="Y", $Q136=Z$3),1," ")</f>
        <v xml:space="preserve"> </v>
      </c>
      <c r="AA136" s="55">
        <f t="shared" si="24"/>
        <v>1</v>
      </c>
      <c r="AB136" s="49" t="str">
        <f t="shared" ref="AB136:AH144" si="25">IF(AND($A136="Y", $S136=AB$3),1," ")</f>
        <v xml:space="preserve"> </v>
      </c>
      <c r="AC136" s="51" t="str">
        <f t="shared" si="25"/>
        <v xml:space="preserve"> </v>
      </c>
      <c r="AD136" s="51" t="str">
        <f t="shared" si="25"/>
        <v xml:space="preserve"> </v>
      </c>
      <c r="AE136" s="51" t="str">
        <f t="shared" si="25"/>
        <v xml:space="preserve"> </v>
      </c>
      <c r="AF136" s="51" t="str">
        <f t="shared" si="25"/>
        <v xml:space="preserve"> </v>
      </c>
      <c r="AG136" s="51">
        <f t="shared" si="25"/>
        <v>1</v>
      </c>
      <c r="AH136" s="50" t="str">
        <f t="shared" si="25"/>
        <v xml:space="preserve"> </v>
      </c>
      <c r="AI136" s="93">
        <f t="shared" ref="AI136:AI144" si="26">SUM(AB136:AH136)</f>
        <v>1</v>
      </c>
      <c r="AK136" s="1"/>
    </row>
    <row r="137" spans="1:191" ht="13.5" customHeight="1">
      <c r="A137" s="5" t="s">
        <v>1102</v>
      </c>
      <c r="B137" s="40">
        <v>28</v>
      </c>
      <c r="C137" s="30" t="s">
        <v>1228</v>
      </c>
      <c r="D137" s="45" t="s">
        <v>226</v>
      </c>
      <c r="E137" s="45" t="s">
        <v>227</v>
      </c>
      <c r="F137" s="45" t="s">
        <v>220</v>
      </c>
      <c r="G137" s="1" t="s">
        <v>221</v>
      </c>
      <c r="H137" s="1" t="s">
        <v>222</v>
      </c>
      <c r="I137" s="1" t="s">
        <v>223</v>
      </c>
      <c r="J137" s="1" t="s">
        <v>224</v>
      </c>
      <c r="K137" s="6" t="s">
        <v>228</v>
      </c>
      <c r="L137" s="81" t="s">
        <v>1273</v>
      </c>
      <c r="M137" s="19" t="s">
        <v>229</v>
      </c>
      <c r="N137" s="5"/>
      <c r="O137" s="3" t="b">
        <v>0</v>
      </c>
      <c r="P137" s="3" t="b">
        <v>0</v>
      </c>
      <c r="Q137" s="6" t="s">
        <v>73</v>
      </c>
      <c r="R137" s="138">
        <v>1098</v>
      </c>
      <c r="S137" s="124" t="s">
        <v>999</v>
      </c>
      <c r="T137" s="6"/>
      <c r="Y137" s="62"/>
      <c r="Z137" s="68">
        <f t="shared" si="24"/>
        <v>1</v>
      </c>
      <c r="AA137" s="69" t="str">
        <f t="shared" si="24"/>
        <v xml:space="preserve"> </v>
      </c>
      <c r="AB137" s="49" t="str">
        <f t="shared" si="25"/>
        <v xml:space="preserve"> </v>
      </c>
      <c r="AC137" s="51" t="str">
        <f t="shared" si="25"/>
        <v xml:space="preserve"> </v>
      </c>
      <c r="AD137" s="51" t="str">
        <f t="shared" si="25"/>
        <v xml:space="preserve"> </v>
      </c>
      <c r="AE137" s="51" t="str">
        <f t="shared" si="25"/>
        <v xml:space="preserve"> </v>
      </c>
      <c r="AF137" s="51" t="str">
        <f t="shared" si="25"/>
        <v xml:space="preserve"> </v>
      </c>
      <c r="AG137" s="51">
        <f t="shared" si="25"/>
        <v>1</v>
      </c>
      <c r="AH137" s="50" t="str">
        <f t="shared" si="25"/>
        <v xml:space="preserve"> </v>
      </c>
      <c r="AI137" s="93">
        <f t="shared" si="26"/>
        <v>1</v>
      </c>
      <c r="AK137" s="1"/>
    </row>
    <row r="138" spans="1:191" ht="13.5" customHeight="1">
      <c r="A138" s="5" t="s">
        <v>1102</v>
      </c>
      <c r="B138" s="40">
        <v>28</v>
      </c>
      <c r="C138" s="30" t="s">
        <v>1228</v>
      </c>
      <c r="D138" s="45" t="s">
        <v>1167</v>
      </c>
      <c r="E138" s="45" t="s">
        <v>1169</v>
      </c>
      <c r="F138" s="45" t="s">
        <v>220</v>
      </c>
      <c r="G138" s="1" t="s">
        <v>221</v>
      </c>
      <c r="H138" s="1" t="s">
        <v>222</v>
      </c>
      <c r="I138" s="1" t="s">
        <v>223</v>
      </c>
      <c r="J138" s="1" t="s">
        <v>224</v>
      </c>
      <c r="K138" s="6" t="s">
        <v>1175</v>
      </c>
      <c r="M138" s="19" t="s">
        <v>1178</v>
      </c>
      <c r="N138" s="5"/>
      <c r="O138" s="3" t="b">
        <v>0</v>
      </c>
      <c r="P138" s="3" t="b">
        <v>0</v>
      </c>
      <c r="Q138" s="6" t="s">
        <v>73</v>
      </c>
      <c r="R138" s="138">
        <v>1103</v>
      </c>
      <c r="S138" s="124" t="s">
        <v>999</v>
      </c>
      <c r="T138" s="6"/>
      <c r="Y138" s="62"/>
      <c r="Z138" s="68">
        <f t="shared" si="24"/>
        <v>1</v>
      </c>
      <c r="AA138" s="69" t="str">
        <f t="shared" si="24"/>
        <v xml:space="preserve"> </v>
      </c>
      <c r="AB138" s="49" t="str">
        <f t="shared" si="25"/>
        <v xml:space="preserve"> </v>
      </c>
      <c r="AC138" s="51" t="str">
        <f t="shared" si="25"/>
        <v xml:space="preserve"> </v>
      </c>
      <c r="AD138" s="51" t="str">
        <f t="shared" si="25"/>
        <v xml:space="preserve"> </v>
      </c>
      <c r="AE138" s="51" t="str">
        <f t="shared" si="25"/>
        <v xml:space="preserve"> </v>
      </c>
      <c r="AF138" s="51" t="str">
        <f t="shared" si="25"/>
        <v xml:space="preserve"> </v>
      </c>
      <c r="AG138" s="51">
        <f t="shared" si="25"/>
        <v>1</v>
      </c>
      <c r="AH138" s="50" t="str">
        <f t="shared" si="25"/>
        <v xml:space="preserve"> </v>
      </c>
      <c r="AI138" s="93">
        <f t="shared" si="26"/>
        <v>1</v>
      </c>
      <c r="AK138" s="1"/>
    </row>
    <row r="139" spans="1:191">
      <c r="A139" s="5" t="s">
        <v>1102</v>
      </c>
      <c r="B139" s="40">
        <v>28</v>
      </c>
      <c r="C139" s="30" t="s">
        <v>1228</v>
      </c>
      <c r="D139" s="45" t="s">
        <v>203</v>
      </c>
      <c r="E139" s="45" t="s">
        <v>230</v>
      </c>
      <c r="F139" s="45" t="s">
        <v>220</v>
      </c>
      <c r="G139" s="1" t="s">
        <v>221</v>
      </c>
      <c r="H139" s="1" t="s">
        <v>222</v>
      </c>
      <c r="I139" s="1" t="s">
        <v>223</v>
      </c>
      <c r="J139" s="1" t="s">
        <v>224</v>
      </c>
      <c r="K139" s="6" t="s">
        <v>1173</v>
      </c>
      <c r="M139" s="19" t="s">
        <v>231</v>
      </c>
      <c r="N139" s="5"/>
      <c r="O139" s="3" t="b">
        <v>0</v>
      </c>
      <c r="P139" s="3" t="b">
        <v>0</v>
      </c>
      <c r="Q139" s="6" t="s">
        <v>73</v>
      </c>
      <c r="R139" s="138">
        <v>1099</v>
      </c>
      <c r="S139" s="124" t="s">
        <v>999</v>
      </c>
      <c r="T139" s="6"/>
      <c r="Y139" s="62"/>
      <c r="Z139" s="68">
        <f t="shared" si="24"/>
        <v>1</v>
      </c>
      <c r="AA139" s="69" t="str">
        <f t="shared" si="24"/>
        <v xml:space="preserve"> </v>
      </c>
      <c r="AB139" s="49" t="str">
        <f t="shared" si="25"/>
        <v xml:space="preserve"> </v>
      </c>
      <c r="AC139" s="51" t="str">
        <f t="shared" si="25"/>
        <v xml:space="preserve"> </v>
      </c>
      <c r="AD139" s="51" t="str">
        <f t="shared" si="25"/>
        <v xml:space="preserve"> </v>
      </c>
      <c r="AE139" s="51" t="str">
        <f t="shared" si="25"/>
        <v xml:space="preserve"> </v>
      </c>
      <c r="AF139" s="51" t="str">
        <f t="shared" si="25"/>
        <v xml:space="preserve"> </v>
      </c>
      <c r="AG139" s="51">
        <f t="shared" si="25"/>
        <v>1</v>
      </c>
      <c r="AH139" s="50" t="str">
        <f t="shared" si="25"/>
        <v xml:space="preserve"> </v>
      </c>
      <c r="AI139" s="93">
        <f t="shared" si="26"/>
        <v>1</v>
      </c>
      <c r="AK139" s="1"/>
    </row>
    <row r="140" spans="1:191">
      <c r="A140" s="28" t="s">
        <v>1102</v>
      </c>
      <c r="B140" s="41">
        <v>28</v>
      </c>
      <c r="C140" s="41" t="s">
        <v>1227</v>
      </c>
      <c r="D140" s="29" t="s">
        <v>425</v>
      </c>
      <c r="E140" s="29" t="s">
        <v>711</v>
      </c>
      <c r="F140" s="29" t="s">
        <v>220</v>
      </c>
      <c r="G140" s="10" t="s">
        <v>221</v>
      </c>
      <c r="H140" s="10" t="s">
        <v>222</v>
      </c>
      <c r="I140" s="10" t="s">
        <v>223</v>
      </c>
      <c r="J140" s="10" t="s">
        <v>224</v>
      </c>
      <c r="K140" s="15" t="s">
        <v>1471</v>
      </c>
      <c r="L140" s="10"/>
      <c r="M140" s="17" t="s">
        <v>1472</v>
      </c>
      <c r="N140" s="28"/>
      <c r="O140" s="24"/>
      <c r="P140" s="24"/>
      <c r="Q140" s="10" t="s">
        <v>73</v>
      </c>
      <c r="R140" s="97">
        <v>1120</v>
      </c>
      <c r="S140" s="141" t="s">
        <v>999</v>
      </c>
      <c r="T140" s="6"/>
      <c r="Y140" s="62"/>
      <c r="Z140" s="54">
        <f t="shared" si="24"/>
        <v>1</v>
      </c>
      <c r="AA140" s="55" t="str">
        <f t="shared" si="24"/>
        <v xml:space="preserve"> </v>
      </c>
      <c r="AB140" s="49" t="str">
        <f t="shared" si="25"/>
        <v xml:space="preserve"> </v>
      </c>
      <c r="AC140" s="51" t="str">
        <f t="shared" si="25"/>
        <v xml:space="preserve"> </v>
      </c>
      <c r="AD140" s="51" t="str">
        <f t="shared" si="25"/>
        <v xml:space="preserve"> </v>
      </c>
      <c r="AE140" s="51" t="str">
        <f t="shared" si="25"/>
        <v xml:space="preserve"> </v>
      </c>
      <c r="AF140" s="51" t="str">
        <f t="shared" si="25"/>
        <v xml:space="preserve"> </v>
      </c>
      <c r="AG140" s="51">
        <f t="shared" si="25"/>
        <v>1</v>
      </c>
      <c r="AH140" s="50" t="str">
        <f t="shared" si="25"/>
        <v xml:space="preserve"> </v>
      </c>
      <c r="AI140" s="93">
        <f t="shared" si="26"/>
        <v>1</v>
      </c>
      <c r="AK140" s="1"/>
    </row>
    <row r="141" spans="1:191">
      <c r="A141" s="5" t="s">
        <v>1102</v>
      </c>
      <c r="B141" s="40">
        <v>28</v>
      </c>
      <c r="C141" s="30" t="s">
        <v>1228</v>
      </c>
      <c r="D141" s="45" t="s">
        <v>232</v>
      </c>
      <c r="E141" s="45" t="s">
        <v>233</v>
      </c>
      <c r="F141" s="45" t="s">
        <v>220</v>
      </c>
      <c r="G141" s="1" t="s">
        <v>221</v>
      </c>
      <c r="H141" s="1" t="s">
        <v>222</v>
      </c>
      <c r="I141" s="1" t="s">
        <v>223</v>
      </c>
      <c r="J141" s="1" t="s">
        <v>224</v>
      </c>
      <c r="K141" s="6" t="s">
        <v>1174</v>
      </c>
      <c r="M141" s="19" t="s">
        <v>549</v>
      </c>
      <c r="N141" s="5"/>
      <c r="O141" s="3" t="b">
        <v>0</v>
      </c>
      <c r="P141" s="3" t="b">
        <v>0</v>
      </c>
      <c r="Q141" s="6" t="s">
        <v>73</v>
      </c>
      <c r="R141" s="138">
        <v>1102</v>
      </c>
      <c r="S141" s="124" t="s">
        <v>999</v>
      </c>
      <c r="T141" s="6"/>
      <c r="Y141" s="62"/>
      <c r="Z141" s="68">
        <f t="shared" si="24"/>
        <v>1</v>
      </c>
      <c r="AA141" s="69" t="str">
        <f t="shared" si="24"/>
        <v xml:space="preserve"> </v>
      </c>
      <c r="AB141" s="49" t="str">
        <f t="shared" si="25"/>
        <v xml:space="preserve"> </v>
      </c>
      <c r="AC141" s="51" t="str">
        <f t="shared" si="25"/>
        <v xml:space="preserve"> </v>
      </c>
      <c r="AD141" s="51" t="str">
        <f t="shared" si="25"/>
        <v xml:space="preserve"> </v>
      </c>
      <c r="AE141" s="51" t="str">
        <f t="shared" si="25"/>
        <v xml:space="preserve"> </v>
      </c>
      <c r="AF141" s="51" t="str">
        <f t="shared" si="25"/>
        <v xml:space="preserve"> </v>
      </c>
      <c r="AG141" s="51">
        <f t="shared" si="25"/>
        <v>1</v>
      </c>
      <c r="AH141" s="50" t="str">
        <f t="shared" si="25"/>
        <v xml:space="preserve"> </v>
      </c>
      <c r="AI141" s="93">
        <f t="shared" si="26"/>
        <v>1</v>
      </c>
      <c r="AK141" s="1"/>
    </row>
    <row r="142" spans="1:191">
      <c r="A142" s="28" t="s">
        <v>1102</v>
      </c>
      <c r="B142" s="41">
        <v>28</v>
      </c>
      <c r="C142" s="41" t="s">
        <v>1227</v>
      </c>
      <c r="D142" s="29" t="s">
        <v>66</v>
      </c>
      <c r="E142" s="29" t="s">
        <v>1473</v>
      </c>
      <c r="F142" s="29" t="s">
        <v>220</v>
      </c>
      <c r="G142" s="10" t="s">
        <v>221</v>
      </c>
      <c r="H142" s="10" t="s">
        <v>222</v>
      </c>
      <c r="I142" s="10" t="s">
        <v>223</v>
      </c>
      <c r="J142" s="10" t="s">
        <v>224</v>
      </c>
      <c r="K142" s="15" t="s">
        <v>1177</v>
      </c>
      <c r="L142" s="10"/>
      <c r="M142" s="17" t="s">
        <v>1474</v>
      </c>
      <c r="N142" s="28"/>
      <c r="O142" s="24"/>
      <c r="P142" s="24"/>
      <c r="Q142" s="10" t="s">
        <v>73</v>
      </c>
      <c r="R142" s="97">
        <v>1119</v>
      </c>
      <c r="S142" s="141" t="s">
        <v>999</v>
      </c>
      <c r="T142" s="6"/>
      <c r="Y142" s="62"/>
      <c r="Z142" s="54">
        <f t="shared" si="24"/>
        <v>1</v>
      </c>
      <c r="AA142" s="55" t="str">
        <f t="shared" si="24"/>
        <v xml:space="preserve"> </v>
      </c>
      <c r="AB142" s="49" t="str">
        <f t="shared" si="25"/>
        <v xml:space="preserve"> </v>
      </c>
      <c r="AC142" s="51" t="str">
        <f t="shared" si="25"/>
        <v xml:space="preserve"> </v>
      </c>
      <c r="AD142" s="51" t="str">
        <f t="shared" si="25"/>
        <v xml:space="preserve"> </v>
      </c>
      <c r="AE142" s="51" t="str">
        <f t="shared" si="25"/>
        <v xml:space="preserve"> </v>
      </c>
      <c r="AF142" s="51" t="str">
        <f t="shared" si="25"/>
        <v xml:space="preserve"> </v>
      </c>
      <c r="AG142" s="51">
        <f t="shared" si="25"/>
        <v>1</v>
      </c>
      <c r="AH142" s="50" t="str">
        <f t="shared" si="25"/>
        <v xml:space="preserve"> </v>
      </c>
      <c r="AI142" s="93">
        <f t="shared" si="26"/>
        <v>1</v>
      </c>
      <c r="AK142" s="1"/>
    </row>
    <row r="143" spans="1:191">
      <c r="A143" s="5" t="s">
        <v>1102</v>
      </c>
      <c r="B143" s="40">
        <v>28</v>
      </c>
      <c r="C143" s="30" t="s">
        <v>1228</v>
      </c>
      <c r="D143" s="45" t="s">
        <v>90</v>
      </c>
      <c r="E143" s="45" t="s">
        <v>1170</v>
      </c>
      <c r="F143" s="45" t="s">
        <v>220</v>
      </c>
      <c r="G143" s="1" t="s">
        <v>221</v>
      </c>
      <c r="H143" s="1" t="s">
        <v>222</v>
      </c>
      <c r="I143" s="1" t="s">
        <v>223</v>
      </c>
      <c r="J143" s="1" t="s">
        <v>224</v>
      </c>
      <c r="K143" s="6" t="s">
        <v>238</v>
      </c>
      <c r="M143" s="19" t="s">
        <v>1179</v>
      </c>
      <c r="N143" s="5"/>
      <c r="O143" s="3" t="b">
        <v>0</v>
      </c>
      <c r="P143" s="3" t="b">
        <v>0</v>
      </c>
      <c r="Q143" s="6" t="s">
        <v>73</v>
      </c>
      <c r="R143" s="138">
        <v>1104</v>
      </c>
      <c r="S143" s="124" t="s">
        <v>999</v>
      </c>
      <c r="T143" s="6"/>
      <c r="Y143" s="62"/>
      <c r="Z143" s="68">
        <f t="shared" si="24"/>
        <v>1</v>
      </c>
      <c r="AA143" s="69" t="str">
        <f t="shared" si="24"/>
        <v xml:space="preserve"> </v>
      </c>
      <c r="AB143" s="49" t="str">
        <f t="shared" si="25"/>
        <v xml:space="preserve"> </v>
      </c>
      <c r="AC143" s="51" t="str">
        <f t="shared" si="25"/>
        <v xml:space="preserve"> </v>
      </c>
      <c r="AD143" s="51" t="str">
        <f t="shared" si="25"/>
        <v xml:space="preserve"> </v>
      </c>
      <c r="AE143" s="51" t="str">
        <f t="shared" si="25"/>
        <v xml:space="preserve"> </v>
      </c>
      <c r="AF143" s="51" t="str">
        <f t="shared" si="25"/>
        <v xml:space="preserve"> </v>
      </c>
      <c r="AG143" s="51">
        <f t="shared" si="25"/>
        <v>1</v>
      </c>
      <c r="AH143" s="50" t="str">
        <f t="shared" si="25"/>
        <v xml:space="preserve"> </v>
      </c>
      <c r="AI143" s="93">
        <f t="shared" si="26"/>
        <v>1</v>
      </c>
      <c r="AK143" s="1"/>
    </row>
    <row r="144" spans="1:191">
      <c r="A144" s="5" t="s">
        <v>1102</v>
      </c>
      <c r="B144" s="40">
        <v>28</v>
      </c>
      <c r="C144" s="30" t="s">
        <v>1228</v>
      </c>
      <c r="D144" s="45" t="s">
        <v>985</v>
      </c>
      <c r="E144" s="45" t="s">
        <v>1172</v>
      </c>
      <c r="F144" s="45" t="s">
        <v>220</v>
      </c>
      <c r="G144" s="1" t="s">
        <v>221</v>
      </c>
      <c r="H144" s="1" t="s">
        <v>222</v>
      </c>
      <c r="I144" s="1" t="s">
        <v>223</v>
      </c>
      <c r="J144" s="1" t="s">
        <v>224</v>
      </c>
      <c r="K144" s="6" t="s">
        <v>1177</v>
      </c>
      <c r="M144" s="19" t="s">
        <v>1181</v>
      </c>
      <c r="N144" s="5"/>
      <c r="O144" s="3" t="b">
        <v>0</v>
      </c>
      <c r="P144" s="3" t="b">
        <v>0</v>
      </c>
      <c r="Q144" s="6" t="s">
        <v>73</v>
      </c>
      <c r="R144" s="138">
        <v>1106</v>
      </c>
      <c r="S144" s="124" t="s">
        <v>999</v>
      </c>
      <c r="T144" s="6"/>
      <c r="Y144" s="62"/>
      <c r="Z144" s="68">
        <f t="shared" si="24"/>
        <v>1</v>
      </c>
      <c r="AA144" s="69" t="str">
        <f t="shared" si="24"/>
        <v xml:space="preserve"> </v>
      </c>
      <c r="AB144" s="49" t="str">
        <f t="shared" si="25"/>
        <v xml:space="preserve"> </v>
      </c>
      <c r="AC144" s="51" t="str">
        <f t="shared" si="25"/>
        <v xml:space="preserve"> </v>
      </c>
      <c r="AD144" s="51" t="str">
        <f t="shared" si="25"/>
        <v xml:space="preserve"> </v>
      </c>
      <c r="AE144" s="51" t="str">
        <f t="shared" si="25"/>
        <v xml:space="preserve"> </v>
      </c>
      <c r="AF144" s="51" t="str">
        <f t="shared" si="25"/>
        <v xml:space="preserve"> </v>
      </c>
      <c r="AG144" s="51">
        <f t="shared" si="25"/>
        <v>1</v>
      </c>
      <c r="AH144" s="50" t="str">
        <f t="shared" si="25"/>
        <v xml:space="preserve"> </v>
      </c>
      <c r="AI144" s="93">
        <f t="shared" si="26"/>
        <v>1</v>
      </c>
      <c r="AK144" s="1"/>
    </row>
    <row r="145" spans="1:191">
      <c r="A145" s="5" t="s">
        <v>1102</v>
      </c>
      <c r="B145" s="30">
        <v>21</v>
      </c>
      <c r="C145" s="30" t="s">
        <v>1228</v>
      </c>
      <c r="D145" s="1" t="s">
        <v>1192</v>
      </c>
      <c r="E145" s="1" t="s">
        <v>1190</v>
      </c>
      <c r="F145" s="1" t="s">
        <v>1044</v>
      </c>
      <c r="G145" s="1" t="s">
        <v>954</v>
      </c>
      <c r="H145" s="1" t="s">
        <v>955</v>
      </c>
      <c r="I145" s="1" t="s">
        <v>47</v>
      </c>
      <c r="J145" s="64" t="s">
        <v>48</v>
      </c>
      <c r="K145" s="1" t="s">
        <v>1196</v>
      </c>
      <c r="M145" s="2" t="s">
        <v>1198</v>
      </c>
      <c r="N145" s="5"/>
      <c r="O145" s="1" t="b">
        <v>0</v>
      </c>
      <c r="P145" s="3" t="b">
        <v>0</v>
      </c>
      <c r="Q145" s="6" t="s">
        <v>73</v>
      </c>
      <c r="R145" s="138">
        <v>1109</v>
      </c>
      <c r="S145" s="134" t="s">
        <v>997</v>
      </c>
      <c r="T145" s="1" t="s">
        <v>1191</v>
      </c>
      <c r="Y145" s="62"/>
      <c r="Z145" s="54">
        <f t="shared" si="22"/>
        <v>1</v>
      </c>
      <c r="AA145" s="55" t="str">
        <f t="shared" si="22"/>
        <v xml:space="preserve"> </v>
      </c>
      <c r="AB145" s="49" t="str">
        <f t="shared" ref="AB145:AH156" si="27">IF(AND($A145="Y", $S145=AB$3),1," ")</f>
        <v xml:space="preserve"> </v>
      </c>
      <c r="AC145" s="51" t="str">
        <f t="shared" si="27"/>
        <v xml:space="preserve"> </v>
      </c>
      <c r="AD145" s="51" t="str">
        <f t="shared" si="20"/>
        <v xml:space="preserve"> </v>
      </c>
      <c r="AE145" s="51">
        <f t="shared" si="20"/>
        <v>1</v>
      </c>
      <c r="AF145" s="51" t="str">
        <f t="shared" si="20"/>
        <v xml:space="preserve"> </v>
      </c>
      <c r="AG145" s="51" t="str">
        <f t="shared" si="20"/>
        <v xml:space="preserve"> </v>
      </c>
      <c r="AH145" s="50" t="str">
        <f t="shared" si="20"/>
        <v xml:space="preserve"> </v>
      </c>
      <c r="AI145" s="93">
        <f t="shared" si="23"/>
        <v>1</v>
      </c>
      <c r="AK145" s="1"/>
    </row>
    <row r="146" spans="1:191" s="61" customFormat="1">
      <c r="A146" s="5" t="s">
        <v>1102</v>
      </c>
      <c r="B146" s="30">
        <v>21</v>
      </c>
      <c r="C146" s="30" t="s">
        <v>1228</v>
      </c>
      <c r="D146" s="1" t="s">
        <v>83</v>
      </c>
      <c r="E146" s="1" t="s">
        <v>1199</v>
      </c>
      <c r="F146" s="1" t="s">
        <v>1044</v>
      </c>
      <c r="G146" s="1" t="s">
        <v>954</v>
      </c>
      <c r="H146" s="1" t="s">
        <v>955</v>
      </c>
      <c r="I146" s="1" t="s">
        <v>47</v>
      </c>
      <c r="J146" s="64" t="s">
        <v>48</v>
      </c>
      <c r="K146" s="1" t="s">
        <v>1202</v>
      </c>
      <c r="L146" s="1"/>
      <c r="M146" s="2" t="s">
        <v>1205</v>
      </c>
      <c r="N146" s="5"/>
      <c r="O146" s="1" t="b">
        <v>0</v>
      </c>
      <c r="P146" s="3" t="b">
        <v>0</v>
      </c>
      <c r="Q146" s="6" t="s">
        <v>73</v>
      </c>
      <c r="R146" s="138">
        <v>1111</v>
      </c>
      <c r="S146" s="134" t="s">
        <v>997</v>
      </c>
      <c r="T146" s="1"/>
      <c r="U146" s="1"/>
      <c r="V146" s="1"/>
      <c r="W146" s="1"/>
      <c r="X146" s="1"/>
      <c r="Y146" s="62"/>
      <c r="Z146" s="54">
        <f t="shared" si="22"/>
        <v>1</v>
      </c>
      <c r="AA146" s="55" t="str">
        <f t="shared" si="22"/>
        <v xml:space="preserve"> </v>
      </c>
      <c r="AB146" s="49" t="str">
        <f t="shared" si="27"/>
        <v xml:space="preserve"> </v>
      </c>
      <c r="AC146" s="51" t="str">
        <f t="shared" si="27"/>
        <v xml:space="preserve"> </v>
      </c>
      <c r="AD146" s="51" t="str">
        <f t="shared" si="20"/>
        <v xml:space="preserve"> </v>
      </c>
      <c r="AE146" s="51">
        <f t="shared" si="20"/>
        <v>1</v>
      </c>
      <c r="AF146" s="51" t="str">
        <f t="shared" si="20"/>
        <v xml:space="preserve"> </v>
      </c>
      <c r="AG146" s="51" t="str">
        <f t="shared" si="20"/>
        <v xml:space="preserve"> </v>
      </c>
      <c r="AH146" s="50" t="str">
        <f t="shared" si="20"/>
        <v xml:space="preserve"> </v>
      </c>
      <c r="AI146" s="93">
        <f t="shared" si="23"/>
        <v>1</v>
      </c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191">
      <c r="A147" s="5" t="s">
        <v>1102</v>
      </c>
      <c r="B147" s="30">
        <v>21</v>
      </c>
      <c r="C147" s="30" t="s">
        <v>1228</v>
      </c>
      <c r="D147" s="1" t="s">
        <v>83</v>
      </c>
      <c r="E147" s="1" t="s">
        <v>1189</v>
      </c>
      <c r="F147" s="1" t="s">
        <v>1044</v>
      </c>
      <c r="G147" s="1" t="s">
        <v>954</v>
      </c>
      <c r="H147" s="1" t="s">
        <v>955</v>
      </c>
      <c r="I147" s="1" t="s">
        <v>47</v>
      </c>
      <c r="J147" s="64" t="s">
        <v>48</v>
      </c>
      <c r="K147" s="1" t="s">
        <v>1195</v>
      </c>
      <c r="M147" s="2" t="s">
        <v>1197</v>
      </c>
      <c r="N147" s="5"/>
      <c r="O147" s="1" t="b">
        <v>0</v>
      </c>
      <c r="P147" s="3" t="b">
        <v>0</v>
      </c>
      <c r="Q147" s="6" t="s">
        <v>73</v>
      </c>
      <c r="R147" s="138">
        <v>1108</v>
      </c>
      <c r="S147" s="134" t="s">
        <v>997</v>
      </c>
      <c r="Y147" s="62"/>
      <c r="Z147" s="54">
        <f t="shared" si="22"/>
        <v>1</v>
      </c>
      <c r="AA147" s="55" t="str">
        <f t="shared" si="22"/>
        <v xml:space="preserve"> </v>
      </c>
      <c r="AB147" s="49" t="str">
        <f t="shared" si="27"/>
        <v xml:space="preserve"> </v>
      </c>
      <c r="AC147" s="51" t="str">
        <f t="shared" si="27"/>
        <v xml:space="preserve"> </v>
      </c>
      <c r="AD147" s="51" t="str">
        <f t="shared" si="20"/>
        <v xml:space="preserve"> </v>
      </c>
      <c r="AE147" s="51">
        <f t="shared" si="20"/>
        <v>1</v>
      </c>
      <c r="AF147" s="51" t="str">
        <f t="shared" si="20"/>
        <v xml:space="preserve"> </v>
      </c>
      <c r="AG147" s="51" t="str">
        <f t="shared" si="20"/>
        <v xml:space="preserve"> </v>
      </c>
      <c r="AH147" s="50" t="str">
        <f t="shared" si="20"/>
        <v xml:space="preserve"> </v>
      </c>
      <c r="AI147" s="93">
        <f t="shared" si="23"/>
        <v>1</v>
      </c>
      <c r="AK147" s="1"/>
    </row>
    <row r="148" spans="1:191">
      <c r="A148" s="5" t="s">
        <v>1102</v>
      </c>
      <c r="B148" s="30">
        <v>21</v>
      </c>
      <c r="C148" s="30" t="s">
        <v>1228</v>
      </c>
      <c r="D148" s="1" t="s">
        <v>314</v>
      </c>
      <c r="E148" s="1" t="s">
        <v>1200</v>
      </c>
      <c r="F148" s="1" t="s">
        <v>1044</v>
      </c>
      <c r="G148" s="1" t="s">
        <v>954</v>
      </c>
      <c r="H148" s="1" t="s">
        <v>955</v>
      </c>
      <c r="I148" s="1" t="s">
        <v>47</v>
      </c>
      <c r="J148" s="64" t="s">
        <v>48</v>
      </c>
      <c r="K148" s="1" t="s">
        <v>1203</v>
      </c>
      <c r="M148" s="2" t="s">
        <v>1206</v>
      </c>
      <c r="N148" s="5"/>
      <c r="O148" s="1" t="b">
        <v>0</v>
      </c>
      <c r="P148" s="3" t="b">
        <v>0</v>
      </c>
      <c r="Q148" s="6" t="s">
        <v>73</v>
      </c>
      <c r="R148" s="138">
        <v>1112</v>
      </c>
      <c r="S148" s="134" t="s">
        <v>997</v>
      </c>
      <c r="Y148" s="62"/>
      <c r="Z148" s="54">
        <f t="shared" si="22"/>
        <v>1</v>
      </c>
      <c r="AA148" s="55" t="str">
        <f t="shared" si="22"/>
        <v xml:space="preserve"> </v>
      </c>
      <c r="AB148" s="49" t="str">
        <f t="shared" si="27"/>
        <v xml:space="preserve"> </v>
      </c>
      <c r="AC148" s="51" t="str">
        <f t="shared" si="27"/>
        <v xml:space="preserve"> </v>
      </c>
      <c r="AD148" s="51" t="str">
        <f t="shared" si="27"/>
        <v xml:space="preserve"> </v>
      </c>
      <c r="AE148" s="51">
        <f t="shared" si="27"/>
        <v>1</v>
      </c>
      <c r="AF148" s="51" t="str">
        <f t="shared" si="27"/>
        <v xml:space="preserve"> </v>
      </c>
      <c r="AG148" s="51" t="str">
        <f t="shared" si="27"/>
        <v xml:space="preserve"> </v>
      </c>
      <c r="AH148" s="50" t="str">
        <f t="shared" si="27"/>
        <v xml:space="preserve"> </v>
      </c>
      <c r="AI148" s="93">
        <f t="shared" si="23"/>
        <v>1</v>
      </c>
      <c r="AK148" s="1"/>
    </row>
    <row r="149" spans="1:191">
      <c r="A149" s="5" t="s">
        <v>1102</v>
      </c>
      <c r="B149" s="30">
        <v>21</v>
      </c>
      <c r="C149" s="30" t="s">
        <v>1228</v>
      </c>
      <c r="D149" s="1" t="s">
        <v>953</v>
      </c>
      <c r="E149" s="1" t="s">
        <v>2</v>
      </c>
      <c r="F149" s="1" t="s">
        <v>1044</v>
      </c>
      <c r="G149" s="1" t="s">
        <v>954</v>
      </c>
      <c r="H149" s="1" t="s">
        <v>955</v>
      </c>
      <c r="I149" s="1" t="s">
        <v>47</v>
      </c>
      <c r="J149" s="64" t="s">
        <v>48</v>
      </c>
      <c r="K149" s="1" t="s">
        <v>772</v>
      </c>
      <c r="L149" s="1" t="s">
        <v>1475</v>
      </c>
      <c r="M149" s="2" t="s">
        <v>3</v>
      </c>
      <c r="N149" s="5"/>
      <c r="O149" s="1" t="b">
        <v>1</v>
      </c>
      <c r="P149" s="3" t="b">
        <v>0</v>
      </c>
      <c r="Q149" s="6" t="s">
        <v>73</v>
      </c>
      <c r="R149" s="138">
        <v>851</v>
      </c>
      <c r="S149" s="134" t="s">
        <v>997</v>
      </c>
      <c r="Y149" s="62"/>
      <c r="Z149" s="54">
        <f t="shared" si="22"/>
        <v>1</v>
      </c>
      <c r="AA149" s="55" t="str">
        <f t="shared" si="22"/>
        <v xml:space="preserve"> </v>
      </c>
      <c r="AB149" s="49" t="str">
        <f t="shared" si="27"/>
        <v xml:space="preserve"> </v>
      </c>
      <c r="AC149" s="51" t="str">
        <f t="shared" si="27"/>
        <v xml:space="preserve"> </v>
      </c>
      <c r="AD149" s="51" t="str">
        <f t="shared" si="27"/>
        <v xml:space="preserve"> </v>
      </c>
      <c r="AE149" s="51">
        <f t="shared" si="27"/>
        <v>1</v>
      </c>
      <c r="AF149" s="51" t="str">
        <f t="shared" si="27"/>
        <v xml:space="preserve"> </v>
      </c>
      <c r="AG149" s="51" t="str">
        <f t="shared" si="27"/>
        <v xml:space="preserve"> </v>
      </c>
      <c r="AH149" s="50" t="str">
        <f t="shared" si="27"/>
        <v xml:space="preserve"> </v>
      </c>
      <c r="AI149" s="93">
        <f t="shared" si="23"/>
        <v>1</v>
      </c>
      <c r="AK149" s="1"/>
    </row>
    <row r="150" spans="1:191">
      <c r="A150" s="5" t="s">
        <v>1102</v>
      </c>
      <c r="B150" s="30">
        <v>21</v>
      </c>
      <c r="C150" s="30" t="s">
        <v>1228</v>
      </c>
      <c r="D150" s="1" t="s">
        <v>1187</v>
      </c>
      <c r="E150" s="1" t="s">
        <v>1188</v>
      </c>
      <c r="F150" s="1" t="s">
        <v>1044</v>
      </c>
      <c r="G150" s="1" t="s">
        <v>954</v>
      </c>
      <c r="H150" s="1" t="s">
        <v>955</v>
      </c>
      <c r="I150" s="1" t="s">
        <v>47</v>
      </c>
      <c r="J150" s="64" t="s">
        <v>48</v>
      </c>
      <c r="K150" s="1" t="s">
        <v>1194</v>
      </c>
      <c r="M150" s="2" t="s">
        <v>1193</v>
      </c>
      <c r="N150" s="5"/>
      <c r="O150" s="1" t="b">
        <v>0</v>
      </c>
      <c r="P150" s="3" t="b">
        <v>0</v>
      </c>
      <c r="Q150" s="6" t="s">
        <v>73</v>
      </c>
      <c r="R150" s="138">
        <v>1107</v>
      </c>
      <c r="S150" s="134" t="s">
        <v>997</v>
      </c>
      <c r="Y150" s="62"/>
      <c r="Z150" s="54">
        <f t="shared" si="22"/>
        <v>1</v>
      </c>
      <c r="AA150" s="55" t="str">
        <f t="shared" si="22"/>
        <v xml:space="preserve"> </v>
      </c>
      <c r="AB150" s="49" t="str">
        <f t="shared" si="27"/>
        <v xml:space="preserve"> </v>
      </c>
      <c r="AC150" s="51" t="str">
        <f t="shared" si="27"/>
        <v xml:space="preserve"> </v>
      </c>
      <c r="AD150" s="51" t="str">
        <f t="shared" si="27"/>
        <v xml:space="preserve"> </v>
      </c>
      <c r="AE150" s="51">
        <f t="shared" si="27"/>
        <v>1</v>
      </c>
      <c r="AF150" s="51" t="str">
        <f t="shared" si="27"/>
        <v xml:space="preserve"> </v>
      </c>
      <c r="AG150" s="51" t="str">
        <f t="shared" si="27"/>
        <v xml:space="preserve"> </v>
      </c>
      <c r="AH150" s="50" t="str">
        <f t="shared" si="27"/>
        <v xml:space="preserve"> </v>
      </c>
      <c r="AI150" s="93">
        <f t="shared" si="23"/>
        <v>1</v>
      </c>
      <c r="AK150" s="1"/>
    </row>
    <row r="151" spans="1:191">
      <c r="A151" s="5" t="s">
        <v>1102</v>
      </c>
      <c r="B151" s="30">
        <v>21</v>
      </c>
      <c r="C151" s="30" t="s">
        <v>1228</v>
      </c>
      <c r="D151" s="1" t="s">
        <v>45</v>
      </c>
      <c r="E151" s="1" t="s">
        <v>46</v>
      </c>
      <c r="F151" s="1" t="s">
        <v>1044</v>
      </c>
      <c r="G151" s="1" t="s">
        <v>954</v>
      </c>
      <c r="H151" s="1" t="s">
        <v>955</v>
      </c>
      <c r="I151" s="1" t="s">
        <v>47</v>
      </c>
      <c r="J151" s="64" t="s">
        <v>48</v>
      </c>
      <c r="K151" s="1" t="s">
        <v>49</v>
      </c>
      <c r="M151" s="2" t="s">
        <v>50</v>
      </c>
      <c r="N151" s="5"/>
      <c r="O151" s="1" t="b">
        <v>0</v>
      </c>
      <c r="P151" s="3" t="b">
        <v>0</v>
      </c>
      <c r="Q151" s="6" t="s">
        <v>73</v>
      </c>
      <c r="R151" s="138">
        <v>1110</v>
      </c>
      <c r="S151" s="134" t="s">
        <v>997</v>
      </c>
      <c r="Y151" s="62"/>
      <c r="Z151" s="54">
        <f t="shared" si="22"/>
        <v>1</v>
      </c>
      <c r="AA151" s="55" t="str">
        <f t="shared" si="22"/>
        <v xml:space="preserve"> </v>
      </c>
      <c r="AB151" s="49" t="str">
        <f t="shared" si="27"/>
        <v xml:space="preserve"> </v>
      </c>
      <c r="AC151" s="51" t="str">
        <f t="shared" si="27"/>
        <v xml:space="preserve"> </v>
      </c>
      <c r="AD151" s="51" t="str">
        <f t="shared" si="27"/>
        <v xml:space="preserve"> </v>
      </c>
      <c r="AE151" s="51">
        <f t="shared" si="27"/>
        <v>1</v>
      </c>
      <c r="AF151" s="51" t="str">
        <f t="shared" si="27"/>
        <v xml:space="preserve"> </v>
      </c>
      <c r="AG151" s="51" t="str">
        <f t="shared" si="27"/>
        <v xml:space="preserve"> </v>
      </c>
      <c r="AH151" s="50" t="str">
        <f t="shared" si="27"/>
        <v xml:space="preserve"> </v>
      </c>
      <c r="AI151" s="93">
        <f t="shared" si="23"/>
        <v>1</v>
      </c>
      <c r="AK151" s="1"/>
    </row>
    <row r="152" spans="1:191">
      <c r="A152" s="5" t="s">
        <v>1102</v>
      </c>
      <c r="B152" s="30">
        <v>21</v>
      </c>
      <c r="C152" s="30" t="s">
        <v>1228</v>
      </c>
      <c r="D152" s="1" t="s">
        <v>179</v>
      </c>
      <c r="E152" s="1" t="s">
        <v>1201</v>
      </c>
      <c r="F152" s="1" t="s">
        <v>1044</v>
      </c>
      <c r="G152" s="1" t="s">
        <v>954</v>
      </c>
      <c r="H152" s="1" t="s">
        <v>955</v>
      </c>
      <c r="I152" s="1" t="s">
        <v>47</v>
      </c>
      <c r="J152" s="64" t="s">
        <v>48</v>
      </c>
      <c r="K152" s="1" t="s">
        <v>1204</v>
      </c>
      <c r="M152" s="2" t="s">
        <v>1207</v>
      </c>
      <c r="N152" s="5"/>
      <c r="O152" s="1" t="b">
        <v>0</v>
      </c>
      <c r="P152" s="3" t="b">
        <v>0</v>
      </c>
      <c r="Q152" s="6" t="s">
        <v>73</v>
      </c>
      <c r="R152" s="138">
        <v>1113</v>
      </c>
      <c r="S152" s="134" t="s">
        <v>997</v>
      </c>
      <c r="Y152" s="62"/>
      <c r="Z152" s="54">
        <f t="shared" si="22"/>
        <v>1</v>
      </c>
      <c r="AA152" s="55" t="str">
        <f t="shared" si="22"/>
        <v xml:space="preserve"> </v>
      </c>
      <c r="AB152" s="49" t="str">
        <f t="shared" si="27"/>
        <v xml:space="preserve"> </v>
      </c>
      <c r="AC152" s="51" t="str">
        <f t="shared" si="27"/>
        <v xml:space="preserve"> </v>
      </c>
      <c r="AD152" s="51" t="str">
        <f t="shared" si="27"/>
        <v xml:space="preserve"> </v>
      </c>
      <c r="AE152" s="51">
        <f t="shared" si="27"/>
        <v>1</v>
      </c>
      <c r="AF152" s="51" t="str">
        <f t="shared" si="27"/>
        <v xml:space="preserve"> </v>
      </c>
      <c r="AG152" s="51" t="str">
        <f t="shared" si="27"/>
        <v xml:space="preserve"> </v>
      </c>
      <c r="AH152" s="50" t="str">
        <f t="shared" si="27"/>
        <v xml:space="preserve"> </v>
      </c>
      <c r="AI152" s="93">
        <f t="shared" si="23"/>
        <v>1</v>
      </c>
      <c r="AK152" s="1"/>
    </row>
    <row r="153" spans="1:191">
      <c r="A153" s="31" t="s">
        <v>1102</v>
      </c>
      <c r="B153" s="142" t="s">
        <v>1269</v>
      </c>
      <c r="C153" s="41" t="s">
        <v>1227</v>
      </c>
      <c r="D153" s="29" t="s">
        <v>1476</v>
      </c>
      <c r="E153" s="29" t="s">
        <v>65</v>
      </c>
      <c r="F153" s="29" t="s">
        <v>1166</v>
      </c>
      <c r="G153" s="15" t="s">
        <v>1477</v>
      </c>
      <c r="H153" s="15" t="s">
        <v>62</v>
      </c>
      <c r="I153" s="15" t="s">
        <v>63</v>
      </c>
      <c r="J153" s="15" t="s">
        <v>1478</v>
      </c>
      <c r="K153" s="15" t="s">
        <v>1479</v>
      </c>
      <c r="L153" s="82" t="s">
        <v>1480</v>
      </c>
      <c r="M153" s="12" t="s">
        <v>963</v>
      </c>
      <c r="N153" s="28"/>
      <c r="O153" s="24"/>
      <c r="P153" s="24"/>
      <c r="Q153" s="10" t="s">
        <v>27</v>
      </c>
      <c r="R153" s="97">
        <v>1156</v>
      </c>
      <c r="S153" s="134" t="s">
        <v>997</v>
      </c>
      <c r="T153" s="6"/>
      <c r="Y153" s="62"/>
      <c r="Z153" s="54" t="str">
        <f t="shared" si="22"/>
        <v xml:space="preserve"> </v>
      </c>
      <c r="AA153" s="55">
        <f t="shared" si="22"/>
        <v>1</v>
      </c>
      <c r="AB153" s="49" t="str">
        <f t="shared" si="27"/>
        <v xml:space="preserve"> </v>
      </c>
      <c r="AC153" s="51" t="str">
        <f t="shared" si="27"/>
        <v xml:space="preserve"> </v>
      </c>
      <c r="AD153" s="51" t="str">
        <f t="shared" si="27"/>
        <v xml:space="preserve"> </v>
      </c>
      <c r="AE153" s="51">
        <f t="shared" si="27"/>
        <v>1</v>
      </c>
      <c r="AF153" s="51" t="str">
        <f t="shared" si="27"/>
        <v xml:space="preserve"> </v>
      </c>
      <c r="AG153" s="51" t="str">
        <f t="shared" si="27"/>
        <v xml:space="preserve"> </v>
      </c>
      <c r="AH153" s="50" t="str">
        <f t="shared" si="27"/>
        <v xml:space="preserve"> </v>
      </c>
      <c r="AI153" s="93">
        <f t="shared" si="23"/>
        <v>1</v>
      </c>
      <c r="AK153" s="1"/>
    </row>
    <row r="154" spans="1:191">
      <c r="A154" s="31" t="s">
        <v>1102</v>
      </c>
      <c r="B154" s="142">
        <v>40</v>
      </c>
      <c r="C154" s="41" t="s">
        <v>1227</v>
      </c>
      <c r="D154" s="29" t="s">
        <v>1481</v>
      </c>
      <c r="E154" s="29" t="s">
        <v>1482</v>
      </c>
      <c r="F154" s="29" t="s">
        <v>1166</v>
      </c>
      <c r="G154" s="15" t="s">
        <v>1477</v>
      </c>
      <c r="H154" s="15" t="s">
        <v>62</v>
      </c>
      <c r="I154" s="15" t="s">
        <v>63</v>
      </c>
      <c r="J154" s="15" t="s">
        <v>1478</v>
      </c>
      <c r="K154" s="15" t="s">
        <v>1483</v>
      </c>
      <c r="L154" s="10"/>
      <c r="M154" s="12" t="s">
        <v>1484</v>
      </c>
      <c r="N154" s="28"/>
      <c r="O154" s="24"/>
      <c r="P154" s="24"/>
      <c r="Q154" s="15" t="s">
        <v>27</v>
      </c>
      <c r="R154" s="97">
        <v>1192</v>
      </c>
      <c r="S154" s="134" t="s">
        <v>997</v>
      </c>
      <c r="T154" s="6"/>
      <c r="Y154" s="62"/>
      <c r="Z154" s="54" t="str">
        <f t="shared" ref="Z154:AA174" si="28">IF(AND($A154="Y", $Q154=Z$3),1," ")</f>
        <v xml:space="preserve"> </v>
      </c>
      <c r="AA154" s="55">
        <v>1</v>
      </c>
      <c r="AB154" s="49" t="str">
        <f t="shared" si="27"/>
        <v xml:space="preserve"> </v>
      </c>
      <c r="AC154" s="51" t="str">
        <f t="shared" si="27"/>
        <v xml:space="preserve"> </v>
      </c>
      <c r="AD154" s="51" t="str">
        <f t="shared" si="27"/>
        <v xml:space="preserve"> </v>
      </c>
      <c r="AE154" s="51">
        <v>1</v>
      </c>
      <c r="AF154" s="51" t="str">
        <f t="shared" si="27"/>
        <v xml:space="preserve"> </v>
      </c>
      <c r="AG154" s="51" t="str">
        <f t="shared" si="27"/>
        <v xml:space="preserve"> </v>
      </c>
      <c r="AH154" s="50" t="str">
        <f t="shared" si="27"/>
        <v xml:space="preserve"> </v>
      </c>
      <c r="AI154" s="93">
        <f t="shared" si="23"/>
        <v>1</v>
      </c>
      <c r="AK154" s="1"/>
    </row>
    <row r="155" spans="1:191">
      <c r="A155" s="28" t="s">
        <v>1102</v>
      </c>
      <c r="B155" s="43" t="s">
        <v>1269</v>
      </c>
      <c r="C155" s="41" t="s">
        <v>1274</v>
      </c>
      <c r="D155" s="10" t="s">
        <v>1485</v>
      </c>
      <c r="E155" s="10" t="s">
        <v>1486</v>
      </c>
      <c r="F155" s="10" t="s">
        <v>526</v>
      </c>
      <c r="G155" s="10" t="s">
        <v>1487</v>
      </c>
      <c r="H155" s="10" t="s">
        <v>527</v>
      </c>
      <c r="I155" s="10" t="s">
        <v>528</v>
      </c>
      <c r="J155" s="10">
        <v>48933</v>
      </c>
      <c r="K155" s="10" t="s">
        <v>738</v>
      </c>
      <c r="L155" s="10"/>
      <c r="M155" s="12" t="s">
        <v>1488</v>
      </c>
      <c r="N155" s="28" t="s">
        <v>1102</v>
      </c>
      <c r="O155" s="24"/>
      <c r="P155" s="24"/>
      <c r="Q155" s="10" t="s">
        <v>73</v>
      </c>
      <c r="R155" s="16">
        <v>1157</v>
      </c>
      <c r="S155" s="98" t="s">
        <v>996</v>
      </c>
      <c r="T155" s="44"/>
      <c r="Y155" s="62"/>
      <c r="Z155" s="54">
        <f t="shared" si="28"/>
        <v>1</v>
      </c>
      <c r="AA155" s="55" t="str">
        <f>IF(AND($A155="Y", $Q155=AA$3),1," ")</f>
        <v xml:space="preserve"> </v>
      </c>
      <c r="AB155" s="49" t="str">
        <f t="shared" si="27"/>
        <v xml:space="preserve"> </v>
      </c>
      <c r="AC155" s="51" t="str">
        <f t="shared" si="27"/>
        <v xml:space="preserve"> </v>
      </c>
      <c r="AD155" s="51" t="str">
        <f t="shared" si="27"/>
        <v xml:space="preserve"> </v>
      </c>
      <c r="AE155" s="51" t="str">
        <f t="shared" si="27"/>
        <v xml:space="preserve"> </v>
      </c>
      <c r="AF155" s="51" t="str">
        <f t="shared" si="27"/>
        <v xml:space="preserve"> </v>
      </c>
      <c r="AG155" s="51" t="str">
        <f t="shared" si="27"/>
        <v xml:space="preserve"> </v>
      </c>
      <c r="AH155" s="50">
        <f t="shared" si="27"/>
        <v>1</v>
      </c>
      <c r="AI155" s="93">
        <f t="shared" si="23"/>
        <v>1</v>
      </c>
      <c r="AK155" s="1"/>
    </row>
    <row r="156" spans="1:191" s="4" customFormat="1">
      <c r="A156" s="28" t="s">
        <v>1102</v>
      </c>
      <c r="B156" s="43" t="s">
        <v>1269</v>
      </c>
      <c r="C156" s="41" t="s">
        <v>1320</v>
      </c>
      <c r="D156" s="10" t="s">
        <v>723</v>
      </c>
      <c r="E156" s="10" t="s">
        <v>597</v>
      </c>
      <c r="F156" s="10" t="s">
        <v>526</v>
      </c>
      <c r="G156" s="10" t="s">
        <v>1487</v>
      </c>
      <c r="H156" s="10" t="s">
        <v>527</v>
      </c>
      <c r="I156" s="10" t="s">
        <v>528</v>
      </c>
      <c r="J156" s="10">
        <v>48933</v>
      </c>
      <c r="K156" s="10" t="s">
        <v>738</v>
      </c>
      <c r="L156" s="10" t="s">
        <v>1489</v>
      </c>
      <c r="M156" s="12" t="s">
        <v>673</v>
      </c>
      <c r="N156" s="28" t="s">
        <v>1102</v>
      </c>
      <c r="O156" s="24"/>
      <c r="P156" s="24"/>
      <c r="Q156" s="10" t="s">
        <v>73</v>
      </c>
      <c r="R156" s="16">
        <v>865</v>
      </c>
      <c r="S156" s="98" t="s">
        <v>996</v>
      </c>
      <c r="T156" s="44"/>
      <c r="U156" s="1"/>
      <c r="V156" s="1"/>
      <c r="W156" s="1"/>
      <c r="X156" s="1"/>
      <c r="Y156" s="62"/>
      <c r="Z156" s="54">
        <f t="shared" si="28"/>
        <v>1</v>
      </c>
      <c r="AA156" s="55"/>
      <c r="AB156" s="49" t="str">
        <f t="shared" si="27"/>
        <v xml:space="preserve"> </v>
      </c>
      <c r="AC156" s="51" t="str">
        <f t="shared" si="27"/>
        <v xml:space="preserve"> </v>
      </c>
      <c r="AD156" s="51" t="str">
        <f t="shared" si="27"/>
        <v xml:space="preserve"> </v>
      </c>
      <c r="AE156" s="51" t="str">
        <f t="shared" si="27"/>
        <v xml:space="preserve"> </v>
      </c>
      <c r="AF156" s="51" t="str">
        <f t="shared" si="27"/>
        <v xml:space="preserve"> </v>
      </c>
      <c r="AG156" s="51" t="str">
        <f t="shared" si="27"/>
        <v xml:space="preserve"> </v>
      </c>
      <c r="AH156" s="50">
        <f t="shared" si="27"/>
        <v>1</v>
      </c>
      <c r="AI156" s="93">
        <f t="shared" si="23"/>
        <v>1</v>
      </c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191">
      <c r="A157" s="28" t="s">
        <v>1102</v>
      </c>
      <c r="B157" s="43" t="s">
        <v>1269</v>
      </c>
      <c r="C157" s="41" t="s">
        <v>1320</v>
      </c>
      <c r="D157" s="10" t="s">
        <v>1490</v>
      </c>
      <c r="E157" s="10" t="s">
        <v>595</v>
      </c>
      <c r="F157" s="10" t="s">
        <v>526</v>
      </c>
      <c r="G157" s="10" t="s">
        <v>1487</v>
      </c>
      <c r="H157" s="10" t="s">
        <v>527</v>
      </c>
      <c r="I157" s="10" t="s">
        <v>528</v>
      </c>
      <c r="J157" s="10">
        <v>48933</v>
      </c>
      <c r="K157" s="10" t="s">
        <v>738</v>
      </c>
      <c r="L157" s="10"/>
      <c r="M157" s="12" t="s">
        <v>672</v>
      </c>
      <c r="N157" s="28" t="s">
        <v>1102</v>
      </c>
      <c r="O157" s="24"/>
      <c r="P157" s="24"/>
      <c r="Q157" s="10" t="s">
        <v>73</v>
      </c>
      <c r="R157" s="16">
        <v>867</v>
      </c>
      <c r="S157" s="98" t="s">
        <v>996</v>
      </c>
      <c r="T157" s="44"/>
      <c r="Y157" s="62"/>
      <c r="Z157" s="54">
        <f t="shared" si="28"/>
        <v>1</v>
      </c>
      <c r="AA157" s="55"/>
      <c r="AB157" s="49" t="str">
        <f t="shared" ref="AB157:AH176" si="29">IF(AND($A157="Y", $S157=AB$3),1," ")</f>
        <v xml:space="preserve"> </v>
      </c>
      <c r="AC157" s="51" t="str">
        <f t="shared" si="29"/>
        <v xml:space="preserve"> </v>
      </c>
      <c r="AD157" s="51" t="str">
        <f t="shared" si="29"/>
        <v xml:space="preserve"> </v>
      </c>
      <c r="AE157" s="51" t="str">
        <f t="shared" si="29"/>
        <v xml:space="preserve"> </v>
      </c>
      <c r="AF157" s="51" t="str">
        <f t="shared" si="29"/>
        <v xml:space="preserve"> </v>
      </c>
      <c r="AG157" s="51" t="str">
        <f t="shared" si="29"/>
        <v xml:space="preserve"> </v>
      </c>
      <c r="AH157" s="50">
        <f t="shared" si="29"/>
        <v>1</v>
      </c>
      <c r="AI157" s="93">
        <f t="shared" si="23"/>
        <v>1</v>
      </c>
      <c r="AK157" s="1"/>
    </row>
    <row r="158" spans="1:191">
      <c r="A158" s="28" t="s">
        <v>1102</v>
      </c>
      <c r="B158" s="43" t="s">
        <v>1269</v>
      </c>
      <c r="C158" s="41" t="s">
        <v>1274</v>
      </c>
      <c r="D158" s="10" t="s">
        <v>355</v>
      </c>
      <c r="E158" s="10" t="s">
        <v>1491</v>
      </c>
      <c r="F158" s="10" t="s">
        <v>526</v>
      </c>
      <c r="G158" s="10" t="s">
        <v>1487</v>
      </c>
      <c r="H158" s="10" t="s">
        <v>527</v>
      </c>
      <c r="I158" s="10" t="s">
        <v>528</v>
      </c>
      <c r="J158" s="10">
        <v>48933</v>
      </c>
      <c r="K158" s="10" t="s">
        <v>738</v>
      </c>
      <c r="L158" s="10"/>
      <c r="M158" s="12" t="s">
        <v>1492</v>
      </c>
      <c r="N158" s="28" t="s">
        <v>1102</v>
      </c>
      <c r="O158" s="24"/>
      <c r="P158" s="24"/>
      <c r="Q158" s="10" t="s">
        <v>73</v>
      </c>
      <c r="R158" s="16">
        <v>1159</v>
      </c>
      <c r="S158" s="98" t="s">
        <v>996</v>
      </c>
      <c r="T158" s="44"/>
      <c r="Y158" s="62"/>
      <c r="Z158" s="54">
        <f t="shared" si="28"/>
        <v>1</v>
      </c>
      <c r="AA158" s="55"/>
      <c r="AB158" s="49" t="str">
        <f t="shared" si="29"/>
        <v xml:space="preserve"> </v>
      </c>
      <c r="AC158" s="51" t="str">
        <f t="shared" si="29"/>
        <v xml:space="preserve"> </v>
      </c>
      <c r="AD158" s="51" t="str">
        <f t="shared" si="29"/>
        <v xml:space="preserve"> </v>
      </c>
      <c r="AE158" s="51" t="str">
        <f t="shared" si="29"/>
        <v xml:space="preserve"> </v>
      </c>
      <c r="AF158" s="51" t="str">
        <f t="shared" si="29"/>
        <v xml:space="preserve"> </v>
      </c>
      <c r="AG158" s="51" t="str">
        <f t="shared" si="29"/>
        <v xml:space="preserve"> </v>
      </c>
      <c r="AH158" s="50">
        <f t="shared" si="29"/>
        <v>1</v>
      </c>
      <c r="AI158" s="93">
        <f t="shared" si="23"/>
        <v>1</v>
      </c>
      <c r="AK158" s="1"/>
    </row>
    <row r="159" spans="1:191" s="4" customFormat="1">
      <c r="A159" s="28" t="s">
        <v>1102</v>
      </c>
      <c r="B159" s="43" t="s">
        <v>1269</v>
      </c>
      <c r="C159" s="41" t="s">
        <v>1274</v>
      </c>
      <c r="D159" s="10" t="s">
        <v>1208</v>
      </c>
      <c r="E159" s="10" t="s">
        <v>1493</v>
      </c>
      <c r="F159" s="10" t="s">
        <v>526</v>
      </c>
      <c r="G159" s="10" t="s">
        <v>1487</v>
      </c>
      <c r="H159" s="10" t="s">
        <v>527</v>
      </c>
      <c r="I159" s="10" t="s">
        <v>528</v>
      </c>
      <c r="J159" s="10">
        <v>48933</v>
      </c>
      <c r="K159" s="10" t="s">
        <v>738</v>
      </c>
      <c r="L159" s="10"/>
      <c r="M159" s="12" t="s">
        <v>1494</v>
      </c>
      <c r="N159" s="28" t="s">
        <v>1102</v>
      </c>
      <c r="O159" s="24"/>
      <c r="P159" s="24"/>
      <c r="Q159" s="10" t="s">
        <v>73</v>
      </c>
      <c r="R159" s="16">
        <v>1161</v>
      </c>
      <c r="S159" s="98" t="s">
        <v>996</v>
      </c>
      <c r="T159" s="44"/>
      <c r="U159" s="1"/>
      <c r="V159" s="1"/>
      <c r="W159" s="1"/>
      <c r="X159" s="1"/>
      <c r="Y159" s="62"/>
      <c r="Z159" s="54">
        <f t="shared" si="28"/>
        <v>1</v>
      </c>
      <c r="AA159" s="55"/>
      <c r="AB159" s="49" t="str">
        <f t="shared" si="29"/>
        <v xml:space="preserve"> </v>
      </c>
      <c r="AC159" s="51" t="str">
        <f t="shared" si="29"/>
        <v xml:space="preserve"> </v>
      </c>
      <c r="AD159" s="51" t="str">
        <f t="shared" si="29"/>
        <v xml:space="preserve"> </v>
      </c>
      <c r="AE159" s="51" t="str">
        <f t="shared" si="29"/>
        <v xml:space="preserve"> </v>
      </c>
      <c r="AF159" s="51" t="str">
        <f t="shared" si="29"/>
        <v xml:space="preserve"> </v>
      </c>
      <c r="AG159" s="51" t="str">
        <f t="shared" si="29"/>
        <v xml:space="preserve"> </v>
      </c>
      <c r="AH159" s="50">
        <f t="shared" si="29"/>
        <v>1</v>
      </c>
      <c r="AI159" s="93">
        <f t="shared" si="23"/>
        <v>1</v>
      </c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</row>
    <row r="160" spans="1:191" s="4" customFormat="1">
      <c r="A160" s="28" t="s">
        <v>1102</v>
      </c>
      <c r="B160" s="43" t="s">
        <v>1269</v>
      </c>
      <c r="C160" s="41" t="s">
        <v>1227</v>
      </c>
      <c r="D160" s="10" t="s">
        <v>1208</v>
      </c>
      <c r="E160" s="10" t="s">
        <v>1495</v>
      </c>
      <c r="F160" s="10" t="s">
        <v>526</v>
      </c>
      <c r="G160" s="10" t="s">
        <v>1487</v>
      </c>
      <c r="H160" s="10" t="s">
        <v>527</v>
      </c>
      <c r="I160" s="10" t="s">
        <v>528</v>
      </c>
      <c r="J160" s="10">
        <v>48933</v>
      </c>
      <c r="K160" s="10" t="s">
        <v>738</v>
      </c>
      <c r="L160" s="10" t="s">
        <v>1465</v>
      </c>
      <c r="M160" s="12" t="s">
        <v>1496</v>
      </c>
      <c r="N160" s="28" t="s">
        <v>1102</v>
      </c>
      <c r="O160" s="24"/>
      <c r="P160" s="24"/>
      <c r="Q160" s="10" t="s">
        <v>73</v>
      </c>
      <c r="R160" s="16">
        <v>1208</v>
      </c>
      <c r="S160" s="98" t="s">
        <v>996</v>
      </c>
      <c r="T160" s="44"/>
      <c r="U160" s="1"/>
      <c r="V160" s="1"/>
      <c r="W160" s="1"/>
      <c r="X160" s="1"/>
      <c r="Y160" s="62"/>
      <c r="Z160" s="54">
        <f t="shared" si="28"/>
        <v>1</v>
      </c>
      <c r="AA160" s="55"/>
      <c r="AB160" s="49" t="str">
        <f t="shared" si="29"/>
        <v xml:space="preserve"> </v>
      </c>
      <c r="AC160" s="51" t="str">
        <f t="shared" si="29"/>
        <v xml:space="preserve"> </v>
      </c>
      <c r="AD160" s="51" t="str">
        <f t="shared" si="29"/>
        <v xml:space="preserve"> </v>
      </c>
      <c r="AE160" s="51" t="str">
        <f t="shared" si="29"/>
        <v xml:space="preserve"> </v>
      </c>
      <c r="AF160" s="51" t="str">
        <f t="shared" si="29"/>
        <v xml:space="preserve"> </v>
      </c>
      <c r="AG160" s="51" t="str">
        <f t="shared" si="29"/>
        <v xml:space="preserve"> </v>
      </c>
      <c r="AH160" s="50">
        <f t="shared" si="29"/>
        <v>1</v>
      </c>
      <c r="AI160" s="93">
        <f t="shared" si="23"/>
        <v>1</v>
      </c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</row>
    <row r="161" spans="1:191" s="61" customFormat="1">
      <c r="A161" s="28" t="s">
        <v>1102</v>
      </c>
      <c r="B161" s="43" t="s">
        <v>1269</v>
      </c>
      <c r="C161" s="41" t="s">
        <v>1274</v>
      </c>
      <c r="D161" s="10" t="s">
        <v>153</v>
      </c>
      <c r="E161" s="10" t="s">
        <v>1497</v>
      </c>
      <c r="F161" s="10" t="s">
        <v>526</v>
      </c>
      <c r="G161" s="10" t="s">
        <v>1487</v>
      </c>
      <c r="H161" s="10" t="s">
        <v>527</v>
      </c>
      <c r="I161" s="10" t="s">
        <v>528</v>
      </c>
      <c r="J161" s="10">
        <v>48933</v>
      </c>
      <c r="K161" s="10" t="s">
        <v>738</v>
      </c>
      <c r="L161" s="10"/>
      <c r="M161" s="12" t="s">
        <v>1498</v>
      </c>
      <c r="N161" s="28" t="s">
        <v>1102</v>
      </c>
      <c r="O161" s="24"/>
      <c r="P161" s="24"/>
      <c r="Q161" s="10" t="s">
        <v>73</v>
      </c>
      <c r="R161" s="16">
        <v>1162</v>
      </c>
      <c r="S161" s="98" t="s">
        <v>996</v>
      </c>
      <c r="T161" s="44"/>
      <c r="U161" s="1"/>
      <c r="V161" s="1"/>
      <c r="W161" s="1"/>
      <c r="X161" s="1"/>
      <c r="Y161" s="62"/>
      <c r="Z161" s="54">
        <f t="shared" si="28"/>
        <v>1</v>
      </c>
      <c r="AA161" s="55"/>
      <c r="AB161" s="49" t="str">
        <f t="shared" si="29"/>
        <v xml:space="preserve"> </v>
      </c>
      <c r="AC161" s="51" t="str">
        <f t="shared" si="29"/>
        <v xml:space="preserve"> </v>
      </c>
      <c r="AD161" s="51" t="str">
        <f t="shared" si="29"/>
        <v xml:space="preserve"> </v>
      </c>
      <c r="AE161" s="51" t="str">
        <f t="shared" si="29"/>
        <v xml:space="preserve"> </v>
      </c>
      <c r="AF161" s="51" t="str">
        <f t="shared" si="29"/>
        <v xml:space="preserve"> </v>
      </c>
      <c r="AG161" s="51" t="str">
        <f t="shared" si="29"/>
        <v xml:space="preserve"> </v>
      </c>
      <c r="AH161" s="50">
        <f t="shared" si="29"/>
        <v>1</v>
      </c>
      <c r="AI161" s="93">
        <f t="shared" si="23"/>
        <v>1</v>
      </c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191" s="61" customFormat="1">
      <c r="A162" s="28" t="s">
        <v>1102</v>
      </c>
      <c r="B162" s="43" t="s">
        <v>1269</v>
      </c>
      <c r="C162" s="41" t="s">
        <v>1320</v>
      </c>
      <c r="D162" s="10" t="s">
        <v>1499</v>
      </c>
      <c r="E162" s="10" t="s">
        <v>594</v>
      </c>
      <c r="F162" s="10" t="s">
        <v>526</v>
      </c>
      <c r="G162" s="10" t="s">
        <v>1487</v>
      </c>
      <c r="H162" s="10" t="s">
        <v>527</v>
      </c>
      <c r="I162" s="10" t="s">
        <v>528</v>
      </c>
      <c r="J162" s="10">
        <v>48933</v>
      </c>
      <c r="K162" s="10" t="s">
        <v>738</v>
      </c>
      <c r="L162" s="10"/>
      <c r="M162" s="12" t="s">
        <v>1500</v>
      </c>
      <c r="N162" s="28" t="s">
        <v>1102</v>
      </c>
      <c r="O162" s="24"/>
      <c r="P162" s="24"/>
      <c r="Q162" s="10" t="s">
        <v>73</v>
      </c>
      <c r="R162" s="16">
        <v>860</v>
      </c>
      <c r="S162" s="98" t="s">
        <v>996</v>
      </c>
      <c r="T162" s="44"/>
      <c r="U162" s="1"/>
      <c r="V162" s="1"/>
      <c r="W162" s="1"/>
      <c r="X162" s="1"/>
      <c r="Y162" s="62"/>
      <c r="Z162" s="54">
        <f t="shared" si="28"/>
        <v>1</v>
      </c>
      <c r="AA162" s="55"/>
      <c r="AB162" s="49" t="str">
        <f t="shared" si="29"/>
        <v xml:space="preserve"> </v>
      </c>
      <c r="AC162" s="51" t="str">
        <f t="shared" si="29"/>
        <v xml:space="preserve"> </v>
      </c>
      <c r="AD162" s="51" t="str">
        <f t="shared" si="29"/>
        <v xml:space="preserve"> </v>
      </c>
      <c r="AE162" s="51" t="str">
        <f t="shared" si="29"/>
        <v xml:space="preserve"> </v>
      </c>
      <c r="AF162" s="51" t="str">
        <f t="shared" si="29"/>
        <v xml:space="preserve"> </v>
      </c>
      <c r="AG162" s="51" t="str">
        <f t="shared" si="29"/>
        <v xml:space="preserve"> </v>
      </c>
      <c r="AH162" s="50">
        <f t="shared" si="29"/>
        <v>1</v>
      </c>
      <c r="AI162" s="93">
        <f t="shared" si="23"/>
        <v>1</v>
      </c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191">
      <c r="A163" s="28" t="s">
        <v>1102</v>
      </c>
      <c r="B163" s="43" t="s">
        <v>1269</v>
      </c>
      <c r="C163" s="41" t="s">
        <v>1227</v>
      </c>
      <c r="D163" s="15" t="s">
        <v>52</v>
      </c>
      <c r="E163" s="15" t="s">
        <v>576</v>
      </c>
      <c r="F163" s="10" t="s">
        <v>526</v>
      </c>
      <c r="G163" s="10" t="s">
        <v>1487</v>
      </c>
      <c r="H163" s="10" t="s">
        <v>527</v>
      </c>
      <c r="I163" s="10" t="s">
        <v>528</v>
      </c>
      <c r="J163" s="10">
        <v>48933</v>
      </c>
      <c r="K163" s="10" t="s">
        <v>738</v>
      </c>
      <c r="L163" s="10"/>
      <c r="M163" s="12" t="s">
        <v>1501</v>
      </c>
      <c r="N163" s="28" t="s">
        <v>1102</v>
      </c>
      <c r="O163" s="24"/>
      <c r="P163" s="24"/>
      <c r="Q163" s="10" t="s">
        <v>73</v>
      </c>
      <c r="R163" s="16">
        <v>1204</v>
      </c>
      <c r="S163" s="98" t="s">
        <v>996</v>
      </c>
      <c r="T163" s="44"/>
      <c r="Y163" s="62"/>
      <c r="Z163" s="54">
        <f t="shared" si="28"/>
        <v>1</v>
      </c>
      <c r="AA163" s="55"/>
      <c r="AB163" s="49" t="str">
        <f t="shared" si="29"/>
        <v xml:space="preserve"> </v>
      </c>
      <c r="AC163" s="51" t="str">
        <f t="shared" si="29"/>
        <v xml:space="preserve"> </v>
      </c>
      <c r="AD163" s="51" t="str">
        <f t="shared" si="29"/>
        <v xml:space="preserve"> </v>
      </c>
      <c r="AE163" s="51" t="str">
        <f t="shared" si="29"/>
        <v xml:space="preserve"> </v>
      </c>
      <c r="AF163" s="51" t="str">
        <f t="shared" si="29"/>
        <v xml:space="preserve"> </v>
      </c>
      <c r="AG163" s="51" t="str">
        <f t="shared" si="29"/>
        <v xml:space="preserve"> </v>
      </c>
      <c r="AH163" s="50">
        <f t="shared" si="29"/>
        <v>1</v>
      </c>
      <c r="AI163" s="93">
        <f t="shared" si="23"/>
        <v>1</v>
      </c>
      <c r="AK163" s="1"/>
    </row>
    <row r="164" spans="1:191">
      <c r="A164" s="28" t="s">
        <v>1102</v>
      </c>
      <c r="B164" s="43" t="s">
        <v>1269</v>
      </c>
      <c r="C164" s="41" t="s">
        <v>1320</v>
      </c>
      <c r="D164" s="10" t="s">
        <v>596</v>
      </c>
      <c r="E164" s="10" t="s">
        <v>327</v>
      </c>
      <c r="F164" s="10" t="s">
        <v>526</v>
      </c>
      <c r="G164" s="10" t="s">
        <v>1487</v>
      </c>
      <c r="H164" s="10" t="s">
        <v>527</v>
      </c>
      <c r="I164" s="10" t="s">
        <v>528</v>
      </c>
      <c r="J164" s="10">
        <v>48933</v>
      </c>
      <c r="K164" s="10" t="s">
        <v>738</v>
      </c>
      <c r="L164" s="10" t="s">
        <v>1502</v>
      </c>
      <c r="M164" s="12" t="s">
        <v>1503</v>
      </c>
      <c r="N164" s="28" t="s">
        <v>1102</v>
      </c>
      <c r="O164" s="24"/>
      <c r="P164" s="24"/>
      <c r="Q164" s="10" t="s">
        <v>73</v>
      </c>
      <c r="R164" s="16">
        <v>864</v>
      </c>
      <c r="S164" s="98" t="s">
        <v>996</v>
      </c>
      <c r="T164" s="44"/>
      <c r="Y164" s="62"/>
      <c r="Z164" s="54">
        <f t="shared" si="28"/>
        <v>1</v>
      </c>
      <c r="AA164" s="55"/>
      <c r="AB164" s="49" t="str">
        <f t="shared" si="29"/>
        <v xml:space="preserve"> </v>
      </c>
      <c r="AC164" s="51" t="str">
        <f t="shared" si="29"/>
        <v xml:space="preserve"> </v>
      </c>
      <c r="AD164" s="51" t="str">
        <f t="shared" si="29"/>
        <v xml:space="preserve"> </v>
      </c>
      <c r="AE164" s="51" t="str">
        <f t="shared" si="29"/>
        <v xml:space="preserve"> </v>
      </c>
      <c r="AF164" s="51" t="str">
        <f t="shared" si="29"/>
        <v xml:space="preserve"> </v>
      </c>
      <c r="AG164" s="51" t="str">
        <f t="shared" si="29"/>
        <v xml:space="preserve"> </v>
      </c>
      <c r="AH164" s="50">
        <f t="shared" si="29"/>
        <v>1</v>
      </c>
      <c r="AI164" s="93">
        <f t="shared" si="23"/>
        <v>1</v>
      </c>
      <c r="AK164" s="1"/>
    </row>
    <row r="165" spans="1:191">
      <c r="A165" s="28" t="s">
        <v>1102</v>
      </c>
      <c r="B165" s="43" t="s">
        <v>1269</v>
      </c>
      <c r="C165" s="41" t="s">
        <v>1274</v>
      </c>
      <c r="D165" s="10" t="s">
        <v>1504</v>
      </c>
      <c r="E165" s="10" t="s">
        <v>1505</v>
      </c>
      <c r="F165" s="10" t="s">
        <v>526</v>
      </c>
      <c r="G165" s="10" t="s">
        <v>1487</v>
      </c>
      <c r="H165" s="10" t="s">
        <v>527</v>
      </c>
      <c r="I165" s="10" t="s">
        <v>528</v>
      </c>
      <c r="J165" s="10">
        <v>48933</v>
      </c>
      <c r="K165" s="10" t="s">
        <v>738</v>
      </c>
      <c r="L165" s="82" t="s">
        <v>1506</v>
      </c>
      <c r="M165" s="12" t="s">
        <v>1507</v>
      </c>
      <c r="N165" s="28" t="s">
        <v>1102</v>
      </c>
      <c r="O165" s="24"/>
      <c r="P165" s="24"/>
      <c r="Q165" s="10" t="s">
        <v>73</v>
      </c>
      <c r="R165" s="16">
        <v>1163</v>
      </c>
      <c r="S165" s="98" t="s">
        <v>996</v>
      </c>
      <c r="T165" s="44"/>
      <c r="Y165" s="62"/>
      <c r="Z165" s="54">
        <f t="shared" si="28"/>
        <v>1</v>
      </c>
      <c r="AA165" s="55"/>
      <c r="AB165" s="49" t="str">
        <f t="shared" si="29"/>
        <v xml:space="preserve"> </v>
      </c>
      <c r="AC165" s="51" t="str">
        <f t="shared" si="29"/>
        <v xml:space="preserve"> </v>
      </c>
      <c r="AD165" s="51" t="str">
        <f t="shared" si="29"/>
        <v xml:space="preserve"> </v>
      </c>
      <c r="AE165" s="51" t="str">
        <f t="shared" si="29"/>
        <v xml:space="preserve"> </v>
      </c>
      <c r="AF165" s="51" t="str">
        <f t="shared" si="29"/>
        <v xml:space="preserve"> </v>
      </c>
      <c r="AG165" s="51" t="str">
        <f t="shared" si="29"/>
        <v xml:space="preserve"> </v>
      </c>
      <c r="AH165" s="50">
        <f t="shared" si="29"/>
        <v>1</v>
      </c>
      <c r="AI165" s="93">
        <f t="shared" si="23"/>
        <v>1</v>
      </c>
      <c r="AK165" s="1"/>
    </row>
    <row r="166" spans="1:191">
      <c r="A166" s="5" t="s">
        <v>1102</v>
      </c>
      <c r="B166" s="30">
        <v>18</v>
      </c>
      <c r="C166" s="40" t="s">
        <v>1228</v>
      </c>
      <c r="D166" s="1" t="s">
        <v>180</v>
      </c>
      <c r="E166" s="1" t="s">
        <v>646</v>
      </c>
      <c r="F166" s="1" t="s">
        <v>472</v>
      </c>
      <c r="G166" s="1" t="s">
        <v>473</v>
      </c>
      <c r="H166" s="1" t="s">
        <v>474</v>
      </c>
      <c r="I166" s="1" t="s">
        <v>475</v>
      </c>
      <c r="J166" s="1" t="s">
        <v>476</v>
      </c>
      <c r="K166" s="6" t="s">
        <v>648</v>
      </c>
      <c r="L166" s="1" t="s">
        <v>1327</v>
      </c>
      <c r="M166" s="2" t="s">
        <v>647</v>
      </c>
      <c r="N166" s="5"/>
      <c r="O166" s="1" t="b">
        <v>1</v>
      </c>
      <c r="P166" s="3" t="b">
        <v>0</v>
      </c>
      <c r="Q166" s="1" t="s">
        <v>73</v>
      </c>
      <c r="R166" s="18">
        <v>868</v>
      </c>
      <c r="S166" s="98" t="s">
        <v>996</v>
      </c>
      <c r="T166" s="44"/>
      <c r="Y166" s="62"/>
      <c r="Z166" s="54">
        <f t="shared" si="28"/>
        <v>1</v>
      </c>
      <c r="AA166" s="55" t="str">
        <f t="shared" si="28"/>
        <v xml:space="preserve"> </v>
      </c>
      <c r="AB166" s="49" t="str">
        <f t="shared" si="29"/>
        <v xml:space="preserve"> </v>
      </c>
      <c r="AC166" s="51" t="str">
        <f t="shared" si="29"/>
        <v xml:space="preserve"> </v>
      </c>
      <c r="AD166" s="51" t="str">
        <f t="shared" si="29"/>
        <v xml:space="preserve"> </v>
      </c>
      <c r="AE166" s="51" t="str">
        <f t="shared" si="29"/>
        <v xml:space="preserve"> </v>
      </c>
      <c r="AF166" s="51" t="str">
        <f t="shared" si="29"/>
        <v xml:space="preserve"> </v>
      </c>
      <c r="AG166" s="51" t="str">
        <f t="shared" si="29"/>
        <v xml:space="preserve"> </v>
      </c>
      <c r="AH166" s="50">
        <f t="shared" si="29"/>
        <v>1</v>
      </c>
      <c r="AI166" s="93">
        <f t="shared" si="23"/>
        <v>1</v>
      </c>
      <c r="AK166" s="1"/>
    </row>
    <row r="167" spans="1:191">
      <c r="A167" s="5" t="s">
        <v>1102</v>
      </c>
      <c r="B167" s="30">
        <v>18</v>
      </c>
      <c r="C167" s="40" t="s">
        <v>1228</v>
      </c>
      <c r="D167" s="1" t="s">
        <v>402</v>
      </c>
      <c r="E167" s="1" t="s">
        <v>477</v>
      </c>
      <c r="F167" s="1" t="s">
        <v>472</v>
      </c>
      <c r="G167" s="1" t="s">
        <v>473</v>
      </c>
      <c r="H167" s="1" t="s">
        <v>474</v>
      </c>
      <c r="I167" s="1" t="s">
        <v>475</v>
      </c>
      <c r="J167" s="1" t="s">
        <v>476</v>
      </c>
      <c r="K167" s="1" t="s">
        <v>478</v>
      </c>
      <c r="M167" s="2" t="s">
        <v>479</v>
      </c>
      <c r="N167" s="5"/>
      <c r="O167" s="1" t="b">
        <v>1</v>
      </c>
      <c r="P167" s="3" t="b">
        <v>0</v>
      </c>
      <c r="Q167" s="1" t="s">
        <v>73</v>
      </c>
      <c r="R167" s="18">
        <v>869</v>
      </c>
      <c r="S167" s="98" t="s">
        <v>996</v>
      </c>
      <c r="T167" s="44"/>
      <c r="Y167" s="62"/>
      <c r="Z167" s="54">
        <f t="shared" si="28"/>
        <v>1</v>
      </c>
      <c r="AA167" s="55" t="str">
        <f t="shared" si="28"/>
        <v xml:space="preserve"> </v>
      </c>
      <c r="AB167" s="49" t="str">
        <f t="shared" si="29"/>
        <v xml:space="preserve"> </v>
      </c>
      <c r="AC167" s="51" t="str">
        <f t="shared" si="29"/>
        <v xml:space="preserve"> </v>
      </c>
      <c r="AD167" s="51" t="str">
        <f t="shared" si="29"/>
        <v xml:space="preserve"> </v>
      </c>
      <c r="AE167" s="51" t="str">
        <f t="shared" si="29"/>
        <v xml:space="preserve"> </v>
      </c>
      <c r="AF167" s="51" t="str">
        <f t="shared" si="29"/>
        <v xml:space="preserve"> </v>
      </c>
      <c r="AG167" s="51" t="str">
        <f t="shared" si="29"/>
        <v xml:space="preserve"> </v>
      </c>
      <c r="AH167" s="50">
        <f t="shared" si="29"/>
        <v>1</v>
      </c>
      <c r="AI167" s="93">
        <f t="shared" si="23"/>
        <v>1</v>
      </c>
      <c r="AK167" s="1"/>
    </row>
    <row r="168" spans="1:191" ht="13.5" customHeight="1">
      <c r="A168" s="5" t="s">
        <v>1102</v>
      </c>
      <c r="B168" s="30">
        <v>18</v>
      </c>
      <c r="C168" s="40" t="s">
        <v>1228</v>
      </c>
      <c r="D168" s="1" t="s">
        <v>422</v>
      </c>
      <c r="E168" s="1" t="s">
        <v>650</v>
      </c>
      <c r="F168" s="1" t="s">
        <v>472</v>
      </c>
      <c r="G168" s="1" t="s">
        <v>473</v>
      </c>
      <c r="H168" s="1" t="s">
        <v>474</v>
      </c>
      <c r="I168" s="1" t="s">
        <v>475</v>
      </c>
      <c r="J168" s="1" t="s">
        <v>476</v>
      </c>
      <c r="K168" s="1" t="s">
        <v>651</v>
      </c>
      <c r="M168" s="2" t="s">
        <v>652</v>
      </c>
      <c r="N168" s="5"/>
      <c r="O168" s="1" t="b">
        <v>1</v>
      </c>
      <c r="P168" s="3" t="b">
        <v>0</v>
      </c>
      <c r="Q168" s="1" t="s">
        <v>73</v>
      </c>
      <c r="R168" s="18">
        <v>870</v>
      </c>
      <c r="S168" s="98" t="s">
        <v>996</v>
      </c>
      <c r="T168" s="44"/>
      <c r="Y168" s="62"/>
      <c r="Z168" s="54">
        <f t="shared" si="28"/>
        <v>1</v>
      </c>
      <c r="AA168" s="55" t="str">
        <f t="shared" si="28"/>
        <v xml:space="preserve"> </v>
      </c>
      <c r="AB168" s="49" t="str">
        <f t="shared" si="29"/>
        <v xml:space="preserve"> </v>
      </c>
      <c r="AC168" s="51" t="str">
        <f t="shared" si="29"/>
        <v xml:space="preserve"> </v>
      </c>
      <c r="AD168" s="51" t="str">
        <f t="shared" si="29"/>
        <v xml:space="preserve"> </v>
      </c>
      <c r="AE168" s="51" t="str">
        <f t="shared" si="29"/>
        <v xml:space="preserve"> </v>
      </c>
      <c r="AF168" s="51" t="str">
        <f t="shared" si="29"/>
        <v xml:space="preserve"> </v>
      </c>
      <c r="AG168" s="51" t="str">
        <f t="shared" si="29"/>
        <v xml:space="preserve"> </v>
      </c>
      <c r="AH168" s="50">
        <f t="shared" si="29"/>
        <v>1</v>
      </c>
      <c r="AI168" s="93">
        <f t="shared" si="23"/>
        <v>1</v>
      </c>
      <c r="AK168" s="1"/>
    </row>
    <row r="169" spans="1:191">
      <c r="A169" s="5" t="s">
        <v>1102</v>
      </c>
      <c r="B169" s="30">
        <v>18</v>
      </c>
      <c r="C169" s="40" t="s">
        <v>1228</v>
      </c>
      <c r="D169" s="6" t="s">
        <v>899</v>
      </c>
      <c r="E169" s="1" t="s">
        <v>699</v>
      </c>
      <c r="F169" s="1" t="s">
        <v>472</v>
      </c>
      <c r="G169" s="1" t="s">
        <v>473</v>
      </c>
      <c r="H169" s="1" t="s">
        <v>474</v>
      </c>
      <c r="I169" s="1" t="s">
        <v>475</v>
      </c>
      <c r="J169" s="1" t="s">
        <v>476</v>
      </c>
      <c r="K169" s="6" t="s">
        <v>897</v>
      </c>
      <c r="M169" s="2" t="s">
        <v>898</v>
      </c>
      <c r="N169" s="5"/>
      <c r="O169" s="1" t="b">
        <v>1</v>
      </c>
      <c r="P169" s="3" t="b">
        <v>0</v>
      </c>
      <c r="Q169" s="1" t="s">
        <v>73</v>
      </c>
      <c r="R169" s="18">
        <v>871</v>
      </c>
      <c r="S169" s="98" t="s">
        <v>996</v>
      </c>
      <c r="T169" s="44"/>
      <c r="Y169" s="62"/>
      <c r="Z169" s="54">
        <f t="shared" si="28"/>
        <v>1</v>
      </c>
      <c r="AA169" s="55" t="str">
        <f t="shared" si="28"/>
        <v xml:space="preserve"> </v>
      </c>
      <c r="AB169" s="49" t="str">
        <f t="shared" si="29"/>
        <v xml:space="preserve"> </v>
      </c>
      <c r="AC169" s="51" t="str">
        <f t="shared" si="29"/>
        <v xml:space="preserve"> </v>
      </c>
      <c r="AD169" s="51" t="str">
        <f t="shared" si="29"/>
        <v xml:space="preserve"> </v>
      </c>
      <c r="AE169" s="51" t="str">
        <f t="shared" si="29"/>
        <v xml:space="preserve"> </v>
      </c>
      <c r="AF169" s="51" t="str">
        <f t="shared" si="29"/>
        <v xml:space="preserve"> </v>
      </c>
      <c r="AG169" s="51" t="str">
        <f t="shared" si="29"/>
        <v xml:space="preserve"> </v>
      </c>
      <c r="AH169" s="50">
        <f t="shared" si="29"/>
        <v>1</v>
      </c>
      <c r="AI169" s="93">
        <f t="shared" si="23"/>
        <v>1</v>
      </c>
      <c r="AK169" s="1"/>
    </row>
    <row r="170" spans="1:191">
      <c r="A170" s="5" t="s">
        <v>1102</v>
      </c>
      <c r="B170" s="30">
        <v>18</v>
      </c>
      <c r="C170" s="40" t="s">
        <v>1228</v>
      </c>
      <c r="D170" s="1" t="s">
        <v>341</v>
      </c>
      <c r="E170" s="1" t="s">
        <v>640</v>
      </c>
      <c r="F170" s="1" t="s">
        <v>472</v>
      </c>
      <c r="G170" s="1" t="s">
        <v>473</v>
      </c>
      <c r="H170" s="1" t="s">
        <v>474</v>
      </c>
      <c r="I170" s="1" t="s">
        <v>475</v>
      </c>
      <c r="J170" s="1" t="s">
        <v>476</v>
      </c>
      <c r="K170" s="1" t="s">
        <v>641</v>
      </c>
      <c r="M170" s="2" t="s">
        <v>642</v>
      </c>
      <c r="N170" s="5"/>
      <c r="O170" s="1" t="b">
        <v>1</v>
      </c>
      <c r="P170" s="3" t="b">
        <v>0</v>
      </c>
      <c r="Q170" s="1" t="s">
        <v>73</v>
      </c>
      <c r="R170" s="18">
        <v>872</v>
      </c>
      <c r="S170" s="98" t="s">
        <v>996</v>
      </c>
      <c r="T170" s="44"/>
      <c r="Y170" s="62"/>
      <c r="Z170" s="54">
        <f t="shared" si="28"/>
        <v>1</v>
      </c>
      <c r="AA170" s="55" t="str">
        <f t="shared" si="28"/>
        <v xml:space="preserve"> </v>
      </c>
      <c r="AB170" s="49" t="str">
        <f t="shared" si="29"/>
        <v xml:space="preserve"> </v>
      </c>
      <c r="AC170" s="51" t="str">
        <f t="shared" si="29"/>
        <v xml:space="preserve"> </v>
      </c>
      <c r="AD170" s="51" t="str">
        <f t="shared" si="29"/>
        <v xml:space="preserve"> </v>
      </c>
      <c r="AE170" s="51" t="str">
        <f t="shared" si="29"/>
        <v xml:space="preserve"> </v>
      </c>
      <c r="AF170" s="51" t="str">
        <f t="shared" si="29"/>
        <v xml:space="preserve"> </v>
      </c>
      <c r="AG170" s="51" t="str">
        <f t="shared" si="29"/>
        <v xml:space="preserve"> </v>
      </c>
      <c r="AH170" s="50">
        <f t="shared" si="29"/>
        <v>1</v>
      </c>
      <c r="AI170" s="93">
        <f t="shared" si="23"/>
        <v>1</v>
      </c>
      <c r="AK170" s="1"/>
    </row>
    <row r="171" spans="1:191">
      <c r="A171" s="5" t="s">
        <v>1102</v>
      </c>
      <c r="B171" s="30">
        <v>18</v>
      </c>
      <c r="C171" s="40" t="s">
        <v>1228</v>
      </c>
      <c r="D171" s="1" t="s">
        <v>37</v>
      </c>
      <c r="E171" s="1" t="s">
        <v>1508</v>
      </c>
      <c r="F171" s="1" t="s">
        <v>472</v>
      </c>
      <c r="G171" s="1" t="s">
        <v>473</v>
      </c>
      <c r="H171" s="1" t="s">
        <v>474</v>
      </c>
      <c r="I171" s="1" t="s">
        <v>475</v>
      </c>
      <c r="J171" s="1" t="s">
        <v>476</v>
      </c>
      <c r="K171" s="6" t="s">
        <v>900</v>
      </c>
      <c r="M171" s="2" t="s">
        <v>698</v>
      </c>
      <c r="N171" s="5"/>
      <c r="O171" s="1" t="b">
        <v>1</v>
      </c>
      <c r="P171" s="3" t="b">
        <v>0</v>
      </c>
      <c r="Q171" s="1" t="s">
        <v>73</v>
      </c>
      <c r="R171" s="18">
        <v>874</v>
      </c>
      <c r="S171" s="98" t="s">
        <v>996</v>
      </c>
      <c r="T171" s="44"/>
      <c r="Y171" s="62"/>
      <c r="Z171" s="54">
        <f t="shared" si="28"/>
        <v>1</v>
      </c>
      <c r="AA171" s="55" t="str">
        <f t="shared" si="28"/>
        <v xml:space="preserve"> </v>
      </c>
      <c r="AB171" s="49" t="str">
        <f t="shared" si="29"/>
        <v xml:space="preserve"> </v>
      </c>
      <c r="AC171" s="51" t="str">
        <f t="shared" si="29"/>
        <v xml:space="preserve"> </v>
      </c>
      <c r="AD171" s="51" t="str">
        <f t="shared" si="29"/>
        <v xml:space="preserve"> </v>
      </c>
      <c r="AE171" s="51" t="str">
        <f t="shared" si="29"/>
        <v xml:space="preserve"> </v>
      </c>
      <c r="AF171" s="51" t="str">
        <f t="shared" si="29"/>
        <v xml:space="preserve"> </v>
      </c>
      <c r="AG171" s="51" t="str">
        <f t="shared" si="29"/>
        <v xml:space="preserve"> </v>
      </c>
      <c r="AH171" s="50">
        <f t="shared" si="29"/>
        <v>1</v>
      </c>
      <c r="AI171" s="93">
        <f t="shared" si="23"/>
        <v>1</v>
      </c>
      <c r="AK171" s="1"/>
    </row>
    <row r="172" spans="1:191">
      <c r="A172" s="5" t="s">
        <v>1102</v>
      </c>
      <c r="B172" s="30">
        <v>18</v>
      </c>
      <c r="C172" s="40" t="s">
        <v>1228</v>
      </c>
      <c r="D172" s="14" t="s">
        <v>901</v>
      </c>
      <c r="E172" s="14" t="s">
        <v>902</v>
      </c>
      <c r="F172" s="1" t="s">
        <v>472</v>
      </c>
      <c r="G172" s="1" t="s">
        <v>473</v>
      </c>
      <c r="H172" s="1" t="s">
        <v>474</v>
      </c>
      <c r="I172" s="1" t="s">
        <v>475</v>
      </c>
      <c r="J172" s="1" t="s">
        <v>476</v>
      </c>
      <c r="K172" s="6" t="s">
        <v>903</v>
      </c>
      <c r="M172" s="2" t="s">
        <v>904</v>
      </c>
      <c r="N172" s="5"/>
      <c r="O172" s="1" t="b">
        <v>1</v>
      </c>
      <c r="P172" s="3" t="b">
        <v>0</v>
      </c>
      <c r="Q172" s="1" t="s">
        <v>73</v>
      </c>
      <c r="R172" s="18">
        <v>876</v>
      </c>
      <c r="S172" s="98" t="s">
        <v>996</v>
      </c>
      <c r="T172" s="44"/>
      <c r="Y172" s="62"/>
      <c r="Z172" s="54">
        <f t="shared" si="28"/>
        <v>1</v>
      </c>
      <c r="AA172" s="55" t="str">
        <f t="shared" si="28"/>
        <v xml:space="preserve"> </v>
      </c>
      <c r="AB172" s="49" t="str">
        <f t="shared" si="29"/>
        <v xml:space="preserve"> </v>
      </c>
      <c r="AC172" s="51" t="str">
        <f t="shared" si="29"/>
        <v xml:space="preserve"> </v>
      </c>
      <c r="AD172" s="51" t="str">
        <f t="shared" si="29"/>
        <v xml:space="preserve"> </v>
      </c>
      <c r="AE172" s="51" t="str">
        <f t="shared" si="29"/>
        <v xml:space="preserve"> </v>
      </c>
      <c r="AF172" s="51" t="str">
        <f t="shared" si="29"/>
        <v xml:space="preserve"> </v>
      </c>
      <c r="AG172" s="51" t="str">
        <f t="shared" si="29"/>
        <v xml:space="preserve"> </v>
      </c>
      <c r="AH172" s="50">
        <f t="shared" si="29"/>
        <v>1</v>
      </c>
      <c r="AI172" s="93">
        <f t="shared" si="23"/>
        <v>1</v>
      </c>
      <c r="AK172" s="1"/>
    </row>
    <row r="173" spans="1:191">
      <c r="A173" s="28" t="s">
        <v>1102</v>
      </c>
      <c r="B173" s="43">
        <v>18</v>
      </c>
      <c r="C173" s="41" t="s">
        <v>1227</v>
      </c>
      <c r="D173" s="10" t="s">
        <v>97</v>
      </c>
      <c r="E173" s="10" t="s">
        <v>118</v>
      </c>
      <c r="F173" s="10" t="s">
        <v>472</v>
      </c>
      <c r="G173" s="10" t="s">
        <v>473</v>
      </c>
      <c r="H173" s="10" t="s">
        <v>474</v>
      </c>
      <c r="I173" s="10" t="s">
        <v>475</v>
      </c>
      <c r="J173" s="10" t="s">
        <v>476</v>
      </c>
      <c r="K173" s="10" t="s">
        <v>1509</v>
      </c>
      <c r="L173" s="82" t="s">
        <v>1273</v>
      </c>
      <c r="M173" s="12" t="s">
        <v>1510</v>
      </c>
      <c r="N173" s="28"/>
      <c r="O173" s="24" t="b">
        <v>0</v>
      </c>
      <c r="P173" s="24" t="b">
        <v>0</v>
      </c>
      <c r="Q173" s="10" t="s">
        <v>73</v>
      </c>
      <c r="R173" s="16">
        <v>1130</v>
      </c>
      <c r="S173" s="98" t="s">
        <v>996</v>
      </c>
      <c r="T173" s="44"/>
      <c r="Y173" s="62"/>
      <c r="Z173" s="54">
        <f t="shared" si="28"/>
        <v>1</v>
      </c>
      <c r="AA173" s="55" t="str">
        <f t="shared" si="28"/>
        <v xml:space="preserve"> </v>
      </c>
      <c r="AB173" s="49" t="str">
        <f t="shared" si="29"/>
        <v xml:space="preserve"> </v>
      </c>
      <c r="AC173" s="51" t="str">
        <f t="shared" si="29"/>
        <v xml:space="preserve"> </v>
      </c>
      <c r="AD173" s="51" t="str">
        <f t="shared" si="29"/>
        <v xml:space="preserve"> </v>
      </c>
      <c r="AE173" s="51" t="str">
        <f t="shared" si="29"/>
        <v xml:space="preserve"> </v>
      </c>
      <c r="AF173" s="51" t="str">
        <f t="shared" si="29"/>
        <v xml:space="preserve"> </v>
      </c>
      <c r="AG173" s="51" t="str">
        <f t="shared" si="29"/>
        <v xml:space="preserve"> </v>
      </c>
      <c r="AH173" s="50">
        <f t="shared" si="29"/>
        <v>1</v>
      </c>
      <c r="AI173" s="93">
        <f t="shared" si="23"/>
        <v>1</v>
      </c>
      <c r="AK173" s="1"/>
    </row>
    <row r="174" spans="1:191">
      <c r="A174" s="5" t="s">
        <v>1102</v>
      </c>
      <c r="B174" s="30">
        <v>18</v>
      </c>
      <c r="C174" s="40" t="s">
        <v>1228</v>
      </c>
      <c r="D174" s="1" t="s">
        <v>138</v>
      </c>
      <c r="E174" s="1" t="s">
        <v>643</v>
      </c>
      <c r="F174" s="1" t="s">
        <v>472</v>
      </c>
      <c r="G174" s="1" t="s">
        <v>473</v>
      </c>
      <c r="H174" s="1" t="s">
        <v>474</v>
      </c>
      <c r="I174" s="1" t="s">
        <v>475</v>
      </c>
      <c r="J174" s="1" t="s">
        <v>476</v>
      </c>
      <c r="K174" s="1" t="s">
        <v>645</v>
      </c>
      <c r="M174" s="2" t="s">
        <v>644</v>
      </c>
      <c r="N174" s="5"/>
      <c r="O174" s="1" t="b">
        <v>1</v>
      </c>
      <c r="P174" s="3" t="b">
        <v>0</v>
      </c>
      <c r="Q174" s="1" t="s">
        <v>73</v>
      </c>
      <c r="R174" s="18">
        <v>875</v>
      </c>
      <c r="S174" s="98" t="s">
        <v>996</v>
      </c>
      <c r="T174" s="44"/>
      <c r="Y174" s="62"/>
      <c r="Z174" s="54">
        <f t="shared" si="28"/>
        <v>1</v>
      </c>
      <c r="AA174" s="55" t="str">
        <f t="shared" si="28"/>
        <v xml:space="preserve"> </v>
      </c>
      <c r="AB174" s="49" t="str">
        <f t="shared" si="29"/>
        <v xml:space="preserve"> </v>
      </c>
      <c r="AC174" s="51" t="str">
        <f t="shared" si="29"/>
        <v xml:space="preserve"> </v>
      </c>
      <c r="AD174" s="51" t="str">
        <f t="shared" si="29"/>
        <v xml:space="preserve"> </v>
      </c>
      <c r="AE174" s="51" t="str">
        <f t="shared" si="29"/>
        <v xml:space="preserve"> </v>
      </c>
      <c r="AF174" s="51" t="str">
        <f t="shared" si="29"/>
        <v xml:space="preserve"> </v>
      </c>
      <c r="AG174" s="51" t="str">
        <f t="shared" si="29"/>
        <v xml:space="preserve"> </v>
      </c>
      <c r="AH174" s="50">
        <f t="shared" si="29"/>
        <v>1</v>
      </c>
      <c r="AI174" s="93">
        <f t="shared" si="23"/>
        <v>1</v>
      </c>
      <c r="AK174" s="1"/>
    </row>
    <row r="175" spans="1:191">
      <c r="A175" s="28" t="s">
        <v>1102</v>
      </c>
      <c r="B175" s="43">
        <v>18</v>
      </c>
      <c r="C175" s="41" t="s">
        <v>1227</v>
      </c>
      <c r="D175" s="10" t="s">
        <v>308</v>
      </c>
      <c r="E175" s="10" t="s">
        <v>1511</v>
      </c>
      <c r="F175" s="10" t="s">
        <v>472</v>
      </c>
      <c r="G175" s="10" t="s">
        <v>473</v>
      </c>
      <c r="H175" s="10" t="s">
        <v>474</v>
      </c>
      <c r="I175" s="10" t="s">
        <v>475</v>
      </c>
      <c r="J175" s="10" t="s">
        <v>476</v>
      </c>
      <c r="K175" s="10" t="s">
        <v>1512</v>
      </c>
      <c r="L175" s="10"/>
      <c r="M175" s="12" t="s">
        <v>1513</v>
      </c>
      <c r="N175" s="28"/>
      <c r="O175" s="24" t="b">
        <v>0</v>
      </c>
      <c r="P175" s="24" t="b">
        <v>0</v>
      </c>
      <c r="Q175" s="10" t="s">
        <v>73</v>
      </c>
      <c r="R175" s="16">
        <v>1131</v>
      </c>
      <c r="S175" s="98" t="s">
        <v>996</v>
      </c>
      <c r="T175" s="44"/>
      <c r="Y175" s="62"/>
      <c r="Z175" s="54">
        <v>1</v>
      </c>
      <c r="AA175" s="55"/>
      <c r="AB175" s="49" t="str">
        <f t="shared" si="29"/>
        <v xml:space="preserve"> </v>
      </c>
      <c r="AC175" s="51" t="str">
        <f t="shared" si="29"/>
        <v xml:space="preserve"> </v>
      </c>
      <c r="AD175" s="51" t="str">
        <f t="shared" si="29"/>
        <v xml:space="preserve"> </v>
      </c>
      <c r="AE175" s="51" t="str">
        <f t="shared" si="29"/>
        <v xml:space="preserve"> </v>
      </c>
      <c r="AF175" s="51" t="str">
        <f t="shared" si="29"/>
        <v xml:space="preserve"> </v>
      </c>
      <c r="AG175" s="51" t="str">
        <f t="shared" si="29"/>
        <v xml:space="preserve"> </v>
      </c>
      <c r="AH175" s="50">
        <f t="shared" si="29"/>
        <v>1</v>
      </c>
      <c r="AI175" s="93">
        <f t="shared" si="23"/>
        <v>1</v>
      </c>
      <c r="AK175" s="1"/>
    </row>
    <row r="176" spans="1:191" s="4" customFormat="1">
      <c r="A176" s="5" t="s">
        <v>1102</v>
      </c>
      <c r="B176" s="40" t="s">
        <v>1269</v>
      </c>
      <c r="C176" s="40" t="s">
        <v>1228</v>
      </c>
      <c r="D176" s="1" t="s">
        <v>52</v>
      </c>
      <c r="E176" s="1" t="s">
        <v>358</v>
      </c>
      <c r="F176" s="6" t="s">
        <v>347</v>
      </c>
      <c r="G176" s="1" t="s">
        <v>348</v>
      </c>
      <c r="H176" s="1" t="s">
        <v>349</v>
      </c>
      <c r="I176" s="1" t="s">
        <v>350</v>
      </c>
      <c r="J176" s="1" t="s">
        <v>351</v>
      </c>
      <c r="K176" s="1" t="s">
        <v>359</v>
      </c>
      <c r="L176" s="1"/>
      <c r="M176" s="2" t="s">
        <v>706</v>
      </c>
      <c r="N176" s="5"/>
      <c r="O176" s="1" t="b">
        <v>1</v>
      </c>
      <c r="P176" s="1" t="b">
        <v>1</v>
      </c>
      <c r="Q176" s="1" t="s">
        <v>73</v>
      </c>
      <c r="R176" s="18">
        <v>490</v>
      </c>
      <c r="S176" s="133" t="s">
        <v>1000</v>
      </c>
      <c r="T176" s="1"/>
      <c r="U176" s="1"/>
      <c r="V176" s="1"/>
      <c r="W176" s="1">
        <v>9</v>
      </c>
      <c r="X176" s="1"/>
      <c r="Y176" s="62"/>
      <c r="Z176" s="54">
        <f t="shared" ref="Z176:AA184" si="30">IF(AND($A176="Y", $Q176=Z$3),1," ")</f>
        <v>1</v>
      </c>
      <c r="AA176" s="55" t="str">
        <f t="shared" si="30"/>
        <v xml:space="preserve"> </v>
      </c>
      <c r="AB176" s="49" t="str">
        <f t="shared" si="29"/>
        <v xml:space="preserve"> </v>
      </c>
      <c r="AC176" s="51" t="str">
        <f t="shared" si="29"/>
        <v xml:space="preserve"> </v>
      </c>
      <c r="AD176" s="51">
        <f t="shared" si="29"/>
        <v>1</v>
      </c>
      <c r="AE176" s="51" t="str">
        <f t="shared" si="29"/>
        <v xml:space="preserve"> </v>
      </c>
      <c r="AF176" s="51" t="str">
        <f t="shared" si="29"/>
        <v xml:space="preserve"> </v>
      </c>
      <c r="AG176" s="51" t="str">
        <f t="shared" si="29"/>
        <v xml:space="preserve"> </v>
      </c>
      <c r="AH176" s="50" t="str">
        <f t="shared" si="29"/>
        <v xml:space="preserve"> </v>
      </c>
      <c r="AI176" s="93">
        <f t="shared" si="23"/>
        <v>1</v>
      </c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</row>
    <row r="177" spans="1:37">
      <c r="A177" s="5" t="s">
        <v>1102</v>
      </c>
      <c r="B177" s="40" t="s">
        <v>1269</v>
      </c>
      <c r="C177" s="40" t="s">
        <v>1228</v>
      </c>
      <c r="D177" s="1" t="s">
        <v>116</v>
      </c>
      <c r="E177" s="1" t="s">
        <v>360</v>
      </c>
      <c r="F177" s="1" t="s">
        <v>347</v>
      </c>
      <c r="G177" s="1" t="s">
        <v>348</v>
      </c>
      <c r="H177" s="1" t="s">
        <v>349</v>
      </c>
      <c r="I177" s="1" t="s">
        <v>350</v>
      </c>
      <c r="J177" s="1" t="s">
        <v>351</v>
      </c>
      <c r="K177" s="6" t="s">
        <v>361</v>
      </c>
      <c r="M177" s="2" t="s">
        <v>862</v>
      </c>
      <c r="N177" s="5"/>
      <c r="O177" s="1" t="b">
        <v>1</v>
      </c>
      <c r="P177" s="3" t="b">
        <v>1</v>
      </c>
      <c r="Q177" s="1" t="s">
        <v>73</v>
      </c>
      <c r="R177" s="18">
        <v>881</v>
      </c>
      <c r="S177" s="133" t="s">
        <v>1000</v>
      </c>
      <c r="T177" s="6" t="s">
        <v>1097</v>
      </c>
      <c r="W177" s="1">
        <v>16</v>
      </c>
      <c r="Y177" s="62"/>
      <c r="Z177" s="54">
        <f t="shared" si="30"/>
        <v>1</v>
      </c>
      <c r="AA177" s="55" t="str">
        <f t="shared" si="30"/>
        <v xml:space="preserve"> </v>
      </c>
      <c r="AB177" s="49" t="str">
        <f t="shared" ref="AB177:AH184" si="31">IF(AND($A177="Y", $S177=AB$3),1," ")</f>
        <v xml:space="preserve"> </v>
      </c>
      <c r="AC177" s="51" t="str">
        <f t="shared" si="31"/>
        <v xml:space="preserve"> </v>
      </c>
      <c r="AD177" s="51">
        <f t="shared" si="31"/>
        <v>1</v>
      </c>
      <c r="AE177" s="51" t="str">
        <f t="shared" si="31"/>
        <v xml:space="preserve"> </v>
      </c>
      <c r="AF177" s="51" t="str">
        <f t="shared" si="31"/>
        <v xml:space="preserve"> </v>
      </c>
      <c r="AG177" s="51" t="str">
        <f t="shared" si="31"/>
        <v xml:space="preserve"> </v>
      </c>
      <c r="AH177" s="50" t="str">
        <f t="shared" si="31"/>
        <v xml:space="preserve"> </v>
      </c>
      <c r="AI177" s="93">
        <f t="shared" si="23"/>
        <v>1</v>
      </c>
      <c r="AK177" s="1"/>
    </row>
    <row r="178" spans="1:37">
      <c r="A178" s="5" t="s">
        <v>1102</v>
      </c>
      <c r="B178" s="40" t="s">
        <v>1269</v>
      </c>
      <c r="C178" s="40" t="s">
        <v>1228</v>
      </c>
      <c r="D178" s="1" t="s">
        <v>290</v>
      </c>
      <c r="E178" s="1" t="s">
        <v>805</v>
      </c>
      <c r="F178" s="1" t="s">
        <v>347</v>
      </c>
      <c r="G178" s="1" t="s">
        <v>348</v>
      </c>
      <c r="H178" s="1" t="s">
        <v>349</v>
      </c>
      <c r="I178" s="1" t="s">
        <v>350</v>
      </c>
      <c r="J178" s="1" t="s">
        <v>351</v>
      </c>
      <c r="K178" s="1" t="s">
        <v>803</v>
      </c>
      <c r="M178" s="2" t="s">
        <v>804</v>
      </c>
      <c r="N178" s="5"/>
      <c r="O178" s="1" t="b">
        <v>1</v>
      </c>
      <c r="P178" s="1" t="b">
        <v>1</v>
      </c>
      <c r="Q178" s="1" t="s">
        <v>73</v>
      </c>
      <c r="R178" s="18">
        <v>878</v>
      </c>
      <c r="S178" s="133" t="s">
        <v>1000</v>
      </c>
      <c r="W178" s="1">
        <v>8</v>
      </c>
      <c r="Y178" s="62"/>
      <c r="Z178" s="54">
        <f t="shared" si="30"/>
        <v>1</v>
      </c>
      <c r="AA178" s="55" t="str">
        <f t="shared" si="30"/>
        <v xml:space="preserve"> </v>
      </c>
      <c r="AB178" s="49" t="str">
        <f t="shared" si="31"/>
        <v xml:space="preserve"> </v>
      </c>
      <c r="AC178" s="51" t="str">
        <f t="shared" si="31"/>
        <v xml:space="preserve"> </v>
      </c>
      <c r="AD178" s="51">
        <f t="shared" si="31"/>
        <v>1</v>
      </c>
      <c r="AE178" s="51" t="str">
        <f t="shared" si="31"/>
        <v xml:space="preserve"> </v>
      </c>
      <c r="AF178" s="51" t="str">
        <f t="shared" si="31"/>
        <v xml:space="preserve"> </v>
      </c>
      <c r="AG178" s="51" t="str">
        <f t="shared" si="31"/>
        <v xml:space="preserve"> </v>
      </c>
      <c r="AH178" s="50" t="str">
        <f t="shared" si="31"/>
        <v xml:space="preserve"> </v>
      </c>
      <c r="AI178" s="93">
        <f t="shared" si="23"/>
        <v>1</v>
      </c>
      <c r="AK178" s="1"/>
    </row>
    <row r="179" spans="1:37">
      <c r="A179" s="5" t="s">
        <v>1102</v>
      </c>
      <c r="B179" s="40" t="s">
        <v>1269</v>
      </c>
      <c r="C179" s="40" t="s">
        <v>1228</v>
      </c>
      <c r="D179" s="1" t="s">
        <v>52</v>
      </c>
      <c r="E179" s="1" t="s">
        <v>354</v>
      </c>
      <c r="F179" s="1" t="s">
        <v>347</v>
      </c>
      <c r="G179" s="1" t="s">
        <v>348</v>
      </c>
      <c r="H179" s="1" t="s">
        <v>349</v>
      </c>
      <c r="I179" s="1" t="s">
        <v>350</v>
      </c>
      <c r="J179" s="1" t="s">
        <v>351</v>
      </c>
      <c r="K179" s="1" t="s">
        <v>861</v>
      </c>
      <c r="M179" s="2" t="s">
        <v>708</v>
      </c>
      <c r="N179" s="5"/>
      <c r="O179" s="1" t="b">
        <v>1</v>
      </c>
      <c r="P179" s="1" t="b">
        <v>1</v>
      </c>
      <c r="Q179" s="1" t="s">
        <v>73</v>
      </c>
      <c r="R179" s="18">
        <v>690</v>
      </c>
      <c r="S179" s="133" t="s">
        <v>1000</v>
      </c>
      <c r="W179" s="1">
        <v>11</v>
      </c>
      <c r="Y179" s="62"/>
      <c r="Z179" s="54">
        <f t="shared" si="30"/>
        <v>1</v>
      </c>
      <c r="AA179" s="55" t="str">
        <f t="shared" si="30"/>
        <v xml:space="preserve"> </v>
      </c>
      <c r="AB179" s="49" t="str">
        <f t="shared" si="31"/>
        <v xml:space="preserve"> </v>
      </c>
      <c r="AC179" s="51" t="str">
        <f t="shared" si="31"/>
        <v xml:space="preserve"> </v>
      </c>
      <c r="AD179" s="51">
        <f t="shared" si="31"/>
        <v>1</v>
      </c>
      <c r="AE179" s="51" t="str">
        <f t="shared" si="31"/>
        <v xml:space="preserve"> </v>
      </c>
      <c r="AF179" s="51" t="str">
        <f t="shared" si="31"/>
        <v xml:space="preserve"> </v>
      </c>
      <c r="AG179" s="51" t="str">
        <f t="shared" si="31"/>
        <v xml:space="preserve"> </v>
      </c>
      <c r="AH179" s="50" t="str">
        <f t="shared" si="31"/>
        <v xml:space="preserve"> </v>
      </c>
      <c r="AI179" s="93">
        <f t="shared" si="23"/>
        <v>1</v>
      </c>
      <c r="AK179" s="1"/>
    </row>
    <row r="180" spans="1:37">
      <c r="A180" s="5" t="s">
        <v>1102</v>
      </c>
      <c r="B180" s="40" t="s">
        <v>1269</v>
      </c>
      <c r="C180" s="40" t="s">
        <v>1228</v>
      </c>
      <c r="D180" s="1" t="s">
        <v>345</v>
      </c>
      <c r="E180" s="6" t="s">
        <v>346</v>
      </c>
      <c r="F180" s="1" t="s">
        <v>347</v>
      </c>
      <c r="G180" s="1" t="s">
        <v>348</v>
      </c>
      <c r="H180" s="1" t="s">
        <v>349</v>
      </c>
      <c r="I180" s="1" t="s">
        <v>350</v>
      </c>
      <c r="J180" s="1" t="s">
        <v>351</v>
      </c>
      <c r="K180" s="1" t="s">
        <v>352</v>
      </c>
      <c r="M180" s="2" t="s">
        <v>1182</v>
      </c>
      <c r="N180" s="5"/>
      <c r="O180" s="1" t="b">
        <v>1</v>
      </c>
      <c r="P180" s="1" t="b">
        <v>1</v>
      </c>
      <c r="Q180" s="1" t="s">
        <v>73</v>
      </c>
      <c r="R180" s="18">
        <v>463</v>
      </c>
      <c r="S180" s="133" t="s">
        <v>1000</v>
      </c>
      <c r="T180" s="1" t="s">
        <v>1184</v>
      </c>
      <c r="W180" s="1">
        <v>13</v>
      </c>
      <c r="Y180" s="62"/>
      <c r="Z180" s="54">
        <f t="shared" si="30"/>
        <v>1</v>
      </c>
      <c r="AA180" s="55" t="str">
        <f t="shared" si="30"/>
        <v xml:space="preserve"> </v>
      </c>
      <c r="AB180" s="49" t="str">
        <f t="shared" si="31"/>
        <v xml:space="preserve"> </v>
      </c>
      <c r="AC180" s="51" t="str">
        <f t="shared" si="31"/>
        <v xml:space="preserve"> </v>
      </c>
      <c r="AD180" s="51">
        <f t="shared" si="31"/>
        <v>1</v>
      </c>
      <c r="AE180" s="51" t="str">
        <f t="shared" si="31"/>
        <v xml:space="preserve"> </v>
      </c>
      <c r="AF180" s="51" t="str">
        <f t="shared" si="31"/>
        <v xml:space="preserve"> </v>
      </c>
      <c r="AG180" s="51" t="str">
        <f t="shared" si="31"/>
        <v xml:space="preserve"> </v>
      </c>
      <c r="AH180" s="50" t="str">
        <f t="shared" si="31"/>
        <v xml:space="preserve"> </v>
      </c>
      <c r="AI180" s="93">
        <f t="shared" si="23"/>
        <v>1</v>
      </c>
      <c r="AK180" s="1"/>
    </row>
    <row r="181" spans="1:37">
      <c r="A181" s="5" t="s">
        <v>1102</v>
      </c>
      <c r="B181" s="40" t="s">
        <v>1269</v>
      </c>
      <c r="C181" s="40" t="s">
        <v>1228</v>
      </c>
      <c r="D181" s="1" t="s">
        <v>364</v>
      </c>
      <c r="E181" s="1" t="s">
        <v>578</v>
      </c>
      <c r="F181" s="1" t="s">
        <v>347</v>
      </c>
      <c r="G181" s="1" t="s">
        <v>348</v>
      </c>
      <c r="H181" s="1" t="s">
        <v>349</v>
      </c>
      <c r="I181" s="1" t="s">
        <v>350</v>
      </c>
      <c r="J181" s="1" t="s">
        <v>351</v>
      </c>
      <c r="K181" s="1" t="s">
        <v>365</v>
      </c>
      <c r="M181" s="2" t="s">
        <v>707</v>
      </c>
      <c r="N181" s="5"/>
      <c r="O181" s="1" t="b">
        <v>1</v>
      </c>
      <c r="P181" s="1" t="b">
        <v>1</v>
      </c>
      <c r="Q181" s="1" t="s">
        <v>73</v>
      </c>
      <c r="R181" s="18">
        <v>640</v>
      </c>
      <c r="S181" s="133" t="s">
        <v>1000</v>
      </c>
      <c r="W181" s="1">
        <v>10</v>
      </c>
      <c r="Y181" s="62"/>
      <c r="Z181" s="54">
        <f t="shared" si="30"/>
        <v>1</v>
      </c>
      <c r="AA181" s="55" t="str">
        <f t="shared" si="30"/>
        <v xml:space="preserve"> </v>
      </c>
      <c r="AB181" s="49" t="str">
        <f t="shared" si="31"/>
        <v xml:space="preserve"> </v>
      </c>
      <c r="AC181" s="51" t="str">
        <f t="shared" si="31"/>
        <v xml:space="preserve"> </v>
      </c>
      <c r="AD181" s="51">
        <f t="shared" si="31"/>
        <v>1</v>
      </c>
      <c r="AE181" s="51" t="str">
        <f t="shared" si="31"/>
        <v xml:space="preserve"> </v>
      </c>
      <c r="AF181" s="51" t="str">
        <f t="shared" si="31"/>
        <v xml:space="preserve"> </v>
      </c>
      <c r="AG181" s="51" t="str">
        <f t="shared" si="31"/>
        <v xml:space="preserve"> </v>
      </c>
      <c r="AH181" s="50" t="str">
        <f t="shared" si="31"/>
        <v xml:space="preserve"> </v>
      </c>
      <c r="AI181" s="93">
        <f t="shared" si="23"/>
        <v>1</v>
      </c>
      <c r="AK181" s="1"/>
    </row>
    <row r="182" spans="1:37">
      <c r="A182" s="5" t="s">
        <v>1102</v>
      </c>
      <c r="B182" s="40" t="s">
        <v>1269</v>
      </c>
      <c r="C182" s="40" t="s">
        <v>1228</v>
      </c>
      <c r="D182" s="1" t="s">
        <v>218</v>
      </c>
      <c r="E182" s="1" t="s">
        <v>362</v>
      </c>
      <c r="F182" s="1" t="s">
        <v>347</v>
      </c>
      <c r="G182" s="1" t="s">
        <v>348</v>
      </c>
      <c r="H182" s="1" t="s">
        <v>349</v>
      </c>
      <c r="I182" s="1" t="s">
        <v>350</v>
      </c>
      <c r="J182" s="1" t="s">
        <v>351</v>
      </c>
      <c r="K182" s="1" t="s">
        <v>363</v>
      </c>
      <c r="L182" s="1" t="s">
        <v>1514</v>
      </c>
      <c r="M182" s="2" t="s">
        <v>709</v>
      </c>
      <c r="N182" s="5"/>
      <c r="O182" s="1" t="b">
        <v>1</v>
      </c>
      <c r="P182" s="1" t="b">
        <v>1</v>
      </c>
      <c r="Q182" s="1" t="s">
        <v>73</v>
      </c>
      <c r="R182" s="18">
        <v>880</v>
      </c>
      <c r="S182" s="133" t="s">
        <v>1000</v>
      </c>
      <c r="W182" s="1">
        <v>15</v>
      </c>
      <c r="Y182" s="62"/>
      <c r="Z182" s="54">
        <f t="shared" si="30"/>
        <v>1</v>
      </c>
      <c r="AA182" s="55" t="str">
        <f t="shared" si="30"/>
        <v xml:space="preserve"> </v>
      </c>
      <c r="AB182" s="49" t="str">
        <f t="shared" si="31"/>
        <v xml:space="preserve"> </v>
      </c>
      <c r="AC182" s="51" t="str">
        <f t="shared" si="31"/>
        <v xml:space="preserve"> </v>
      </c>
      <c r="AD182" s="51">
        <f t="shared" si="31"/>
        <v>1</v>
      </c>
      <c r="AE182" s="51" t="str">
        <f t="shared" si="31"/>
        <v xml:space="preserve"> </v>
      </c>
      <c r="AF182" s="51" t="str">
        <f t="shared" si="31"/>
        <v xml:space="preserve"> </v>
      </c>
      <c r="AG182" s="51" t="str">
        <f t="shared" si="31"/>
        <v xml:space="preserve"> </v>
      </c>
      <c r="AH182" s="50" t="str">
        <f t="shared" si="31"/>
        <v xml:space="preserve"> </v>
      </c>
      <c r="AI182" s="93">
        <f t="shared" si="23"/>
        <v>1</v>
      </c>
      <c r="AK182" s="1"/>
    </row>
    <row r="183" spans="1:37">
      <c r="A183" s="5" t="s">
        <v>1102</v>
      </c>
      <c r="B183" s="40" t="s">
        <v>1269</v>
      </c>
      <c r="C183" s="40" t="s">
        <v>1228</v>
      </c>
      <c r="D183" s="1" t="s">
        <v>1183</v>
      </c>
      <c r="E183" s="1" t="s">
        <v>863</v>
      </c>
      <c r="F183" s="1" t="s">
        <v>347</v>
      </c>
      <c r="G183" s="1" t="s">
        <v>348</v>
      </c>
      <c r="H183" s="1" t="s">
        <v>349</v>
      </c>
      <c r="I183" s="1" t="s">
        <v>350</v>
      </c>
      <c r="J183" s="1" t="s">
        <v>351</v>
      </c>
      <c r="K183" s="1" t="s">
        <v>864</v>
      </c>
      <c r="M183" s="2" t="s">
        <v>1215</v>
      </c>
      <c r="N183" s="5"/>
      <c r="O183" s="1" t="b">
        <v>1</v>
      </c>
      <c r="P183" s="3" t="b">
        <v>0</v>
      </c>
      <c r="Q183" s="1" t="s">
        <v>73</v>
      </c>
      <c r="R183" s="18">
        <v>879</v>
      </c>
      <c r="S183" s="133" t="s">
        <v>1000</v>
      </c>
      <c r="T183" s="6" t="s">
        <v>1216</v>
      </c>
      <c r="W183" s="1">
        <v>14</v>
      </c>
      <c r="Y183" s="62"/>
      <c r="Z183" s="54">
        <f t="shared" si="30"/>
        <v>1</v>
      </c>
      <c r="AA183" s="55" t="str">
        <f t="shared" si="30"/>
        <v xml:space="preserve"> </v>
      </c>
      <c r="AB183" s="49" t="str">
        <f t="shared" si="31"/>
        <v xml:space="preserve"> </v>
      </c>
      <c r="AC183" s="51" t="str">
        <f t="shared" si="31"/>
        <v xml:space="preserve"> </v>
      </c>
      <c r="AD183" s="51">
        <f t="shared" si="31"/>
        <v>1</v>
      </c>
      <c r="AE183" s="51" t="str">
        <f t="shared" si="31"/>
        <v xml:space="preserve"> </v>
      </c>
      <c r="AF183" s="51" t="str">
        <f t="shared" si="31"/>
        <v xml:space="preserve"> </v>
      </c>
      <c r="AG183" s="51" t="str">
        <f t="shared" si="31"/>
        <v xml:space="preserve"> </v>
      </c>
      <c r="AH183" s="50" t="str">
        <f t="shared" si="31"/>
        <v xml:space="preserve"> </v>
      </c>
      <c r="AI183" s="93">
        <f t="shared" si="23"/>
        <v>1</v>
      </c>
      <c r="AK183" s="1"/>
    </row>
    <row r="184" spans="1:37">
      <c r="A184" s="5" t="s">
        <v>1102</v>
      </c>
      <c r="B184" s="40" t="s">
        <v>1269</v>
      </c>
      <c r="C184" s="40" t="s">
        <v>1228</v>
      </c>
      <c r="D184" s="1" t="s">
        <v>355</v>
      </c>
      <c r="E184" s="1" t="s">
        <v>356</v>
      </c>
      <c r="F184" s="1" t="s">
        <v>347</v>
      </c>
      <c r="G184" s="1" t="s">
        <v>348</v>
      </c>
      <c r="H184" s="1" t="s">
        <v>349</v>
      </c>
      <c r="I184" s="1" t="s">
        <v>350</v>
      </c>
      <c r="J184" s="1" t="s">
        <v>351</v>
      </c>
      <c r="K184" s="1" t="s">
        <v>357</v>
      </c>
      <c r="M184" s="2" t="s">
        <v>710</v>
      </c>
      <c r="N184" s="5"/>
      <c r="O184" s="1" t="b">
        <v>1</v>
      </c>
      <c r="P184" s="1" t="b">
        <v>1</v>
      </c>
      <c r="Q184" s="1" t="s">
        <v>73</v>
      </c>
      <c r="R184" s="18">
        <v>882</v>
      </c>
      <c r="S184" s="133" t="s">
        <v>1000</v>
      </c>
      <c r="W184" s="1">
        <v>17</v>
      </c>
      <c r="Y184" s="62"/>
      <c r="Z184" s="54">
        <f t="shared" si="30"/>
        <v>1</v>
      </c>
      <c r="AA184" s="55" t="str">
        <f t="shared" si="30"/>
        <v xml:space="preserve"> </v>
      </c>
      <c r="AB184" s="49" t="str">
        <f t="shared" si="31"/>
        <v xml:space="preserve"> </v>
      </c>
      <c r="AC184" s="51" t="str">
        <f t="shared" si="31"/>
        <v xml:space="preserve"> </v>
      </c>
      <c r="AD184" s="51">
        <f t="shared" si="31"/>
        <v>1</v>
      </c>
      <c r="AE184" s="51" t="str">
        <f t="shared" si="31"/>
        <v xml:space="preserve"> </v>
      </c>
      <c r="AF184" s="51" t="str">
        <f t="shared" si="31"/>
        <v xml:space="preserve"> </v>
      </c>
      <c r="AG184" s="51" t="str">
        <f t="shared" si="31"/>
        <v xml:space="preserve"> </v>
      </c>
      <c r="AH184" s="50" t="str">
        <f t="shared" si="31"/>
        <v xml:space="preserve"> </v>
      </c>
      <c r="AI184" s="93">
        <f t="shared" si="23"/>
        <v>1</v>
      </c>
      <c r="AK184" s="1"/>
    </row>
    <row r="185" spans="1:37">
      <c r="A185" s="28" t="s">
        <v>1102</v>
      </c>
      <c r="B185" s="41" t="s">
        <v>1269</v>
      </c>
      <c r="C185" s="41" t="s">
        <v>1227</v>
      </c>
      <c r="D185" s="10" t="s">
        <v>926</v>
      </c>
      <c r="E185" s="10" t="s">
        <v>1515</v>
      </c>
      <c r="F185" s="10" t="s">
        <v>347</v>
      </c>
      <c r="G185" s="10" t="s">
        <v>348</v>
      </c>
      <c r="H185" s="10" t="s">
        <v>349</v>
      </c>
      <c r="I185" s="10" t="s">
        <v>350</v>
      </c>
      <c r="J185" s="10" t="s">
        <v>351</v>
      </c>
      <c r="K185" s="10" t="s">
        <v>352</v>
      </c>
      <c r="L185" s="82" t="s">
        <v>1516</v>
      </c>
      <c r="M185" s="17" t="s">
        <v>1517</v>
      </c>
      <c r="N185" s="28"/>
      <c r="O185" s="24" t="b">
        <v>0</v>
      </c>
      <c r="P185" s="24" t="b">
        <v>0</v>
      </c>
      <c r="Q185" s="10" t="s">
        <v>73</v>
      </c>
      <c r="R185" s="16">
        <v>1182</v>
      </c>
      <c r="S185" s="133" t="s">
        <v>1000</v>
      </c>
      <c r="Y185" s="62"/>
      <c r="Z185" s="54">
        <v>1</v>
      </c>
      <c r="AA185" s="55"/>
      <c r="AB185" s="49"/>
      <c r="AC185" s="51"/>
      <c r="AD185" s="51">
        <v>1</v>
      </c>
      <c r="AE185" s="51"/>
      <c r="AF185" s="51"/>
      <c r="AG185" s="51"/>
      <c r="AH185" s="50"/>
      <c r="AI185" s="93">
        <f t="shared" si="23"/>
        <v>1</v>
      </c>
      <c r="AK185" s="1"/>
    </row>
    <row r="186" spans="1:37" ht="13.5" customHeight="1">
      <c r="A186" s="5" t="s">
        <v>1102</v>
      </c>
      <c r="B186" s="40">
        <v>16</v>
      </c>
      <c r="C186" s="40" t="s">
        <v>1228</v>
      </c>
      <c r="D186" s="1" t="s">
        <v>736</v>
      </c>
      <c r="E186" s="1" t="s">
        <v>782</v>
      </c>
      <c r="F186" s="1" t="s">
        <v>511</v>
      </c>
      <c r="G186" s="1" t="s">
        <v>512</v>
      </c>
      <c r="H186" s="1" t="s">
        <v>470</v>
      </c>
      <c r="I186" s="1" t="s">
        <v>513</v>
      </c>
      <c r="J186" s="1" t="s">
        <v>514</v>
      </c>
      <c r="K186" s="14" t="s">
        <v>1027</v>
      </c>
      <c r="M186" s="2" t="s">
        <v>787</v>
      </c>
      <c r="N186" s="5"/>
      <c r="O186" s="1" t="b">
        <v>1</v>
      </c>
      <c r="P186" s="1" t="b">
        <v>1</v>
      </c>
      <c r="Q186" s="1" t="s">
        <v>73</v>
      </c>
      <c r="R186" s="18">
        <v>886</v>
      </c>
      <c r="S186" s="137" t="s">
        <v>994</v>
      </c>
      <c r="W186" s="1">
        <v>33</v>
      </c>
      <c r="Y186" s="62"/>
      <c r="Z186" s="54">
        <f t="shared" ref="Z186:AA191" si="32">IF(AND($A186="Y", $Q186=Z$3),1," ")</f>
        <v>1</v>
      </c>
      <c r="AA186" s="55" t="str">
        <f t="shared" si="32"/>
        <v xml:space="preserve"> </v>
      </c>
      <c r="AB186" s="49">
        <f t="shared" ref="AB186:AH201" si="33">IF(AND($A186="Y", $S186=AB$3),1," ")</f>
        <v>1</v>
      </c>
      <c r="AC186" s="51" t="str">
        <f t="shared" si="33"/>
        <v xml:space="preserve"> </v>
      </c>
      <c r="AD186" s="51" t="str">
        <f t="shared" si="33"/>
        <v xml:space="preserve"> </v>
      </c>
      <c r="AE186" s="51" t="str">
        <f t="shared" si="33"/>
        <v xml:space="preserve"> </v>
      </c>
      <c r="AF186" s="51" t="str">
        <f t="shared" si="33"/>
        <v xml:space="preserve"> </v>
      </c>
      <c r="AG186" s="51" t="str">
        <f t="shared" si="33"/>
        <v xml:space="preserve"> </v>
      </c>
      <c r="AH186" s="50" t="str">
        <f t="shared" si="33"/>
        <v xml:space="preserve"> </v>
      </c>
      <c r="AI186" s="93">
        <f t="shared" si="23"/>
        <v>1</v>
      </c>
      <c r="AK186" s="1"/>
    </row>
    <row r="187" spans="1:37">
      <c r="A187" s="5" t="s">
        <v>1102</v>
      </c>
      <c r="B187" s="40">
        <v>16</v>
      </c>
      <c r="C187" s="40" t="s">
        <v>1228</v>
      </c>
      <c r="D187" s="1" t="s">
        <v>1031</v>
      </c>
      <c r="E187" s="1" t="s">
        <v>374</v>
      </c>
      <c r="F187" s="1" t="s">
        <v>511</v>
      </c>
      <c r="G187" s="1" t="s">
        <v>512</v>
      </c>
      <c r="H187" s="1" t="s">
        <v>470</v>
      </c>
      <c r="I187" s="1" t="s">
        <v>513</v>
      </c>
      <c r="J187" s="1" t="s">
        <v>514</v>
      </c>
      <c r="K187" s="14" t="s">
        <v>1032</v>
      </c>
      <c r="L187" s="1" t="s">
        <v>1518</v>
      </c>
      <c r="M187" s="2" t="s">
        <v>1033</v>
      </c>
      <c r="N187" s="5" t="s">
        <v>1102</v>
      </c>
      <c r="O187" s="1" t="b">
        <v>0</v>
      </c>
      <c r="P187" s="1" t="b">
        <v>0</v>
      </c>
      <c r="Q187" s="1" t="s">
        <v>73</v>
      </c>
      <c r="R187" s="18">
        <v>1044</v>
      </c>
      <c r="S187" s="137" t="s">
        <v>994</v>
      </c>
      <c r="W187" s="1">
        <v>41</v>
      </c>
      <c r="Y187" s="62"/>
      <c r="Z187" s="54">
        <f t="shared" si="32"/>
        <v>1</v>
      </c>
      <c r="AA187" s="55" t="str">
        <f t="shared" si="32"/>
        <v xml:space="preserve"> </v>
      </c>
      <c r="AB187" s="49">
        <f t="shared" si="33"/>
        <v>1</v>
      </c>
      <c r="AC187" s="51" t="str">
        <f t="shared" si="33"/>
        <v xml:space="preserve"> </v>
      </c>
      <c r="AD187" s="51" t="str">
        <f t="shared" si="33"/>
        <v xml:space="preserve"> </v>
      </c>
      <c r="AE187" s="51" t="str">
        <f t="shared" si="33"/>
        <v xml:space="preserve"> </v>
      </c>
      <c r="AF187" s="51" t="str">
        <f t="shared" si="33"/>
        <v xml:space="preserve"> </v>
      </c>
      <c r="AG187" s="51" t="str">
        <f t="shared" si="33"/>
        <v xml:space="preserve"> </v>
      </c>
      <c r="AH187" s="50" t="str">
        <f t="shared" si="33"/>
        <v xml:space="preserve"> </v>
      </c>
      <c r="AI187" s="93">
        <f t="shared" si="23"/>
        <v>1</v>
      </c>
      <c r="AK187" s="1"/>
    </row>
    <row r="188" spans="1:37">
      <c r="A188" s="5" t="s">
        <v>1102</v>
      </c>
      <c r="B188" s="40">
        <v>16</v>
      </c>
      <c r="C188" s="40" t="s">
        <v>1228</v>
      </c>
      <c r="D188" s="1" t="s">
        <v>728</v>
      </c>
      <c r="E188" s="1" t="s">
        <v>332</v>
      </c>
      <c r="F188" s="1" t="s">
        <v>511</v>
      </c>
      <c r="G188" s="1" t="s">
        <v>512</v>
      </c>
      <c r="H188" s="1" t="s">
        <v>470</v>
      </c>
      <c r="I188" s="1" t="s">
        <v>513</v>
      </c>
      <c r="J188" s="1" t="s">
        <v>514</v>
      </c>
      <c r="K188" s="14"/>
      <c r="M188" s="2" t="s">
        <v>788</v>
      </c>
      <c r="N188" s="5"/>
      <c r="O188" s="1" t="b">
        <v>1</v>
      </c>
      <c r="P188" s="1" t="b">
        <v>1</v>
      </c>
      <c r="Q188" s="1" t="s">
        <v>73</v>
      </c>
      <c r="R188" s="18">
        <v>888</v>
      </c>
      <c r="S188" s="137" t="s">
        <v>994</v>
      </c>
      <c r="W188" s="1">
        <v>35</v>
      </c>
      <c r="Y188" s="62"/>
      <c r="Z188" s="54">
        <f t="shared" si="32"/>
        <v>1</v>
      </c>
      <c r="AA188" s="55" t="str">
        <f t="shared" si="32"/>
        <v xml:space="preserve"> </v>
      </c>
      <c r="AB188" s="49">
        <f t="shared" si="33"/>
        <v>1</v>
      </c>
      <c r="AC188" s="51" t="str">
        <f t="shared" si="33"/>
        <v xml:space="preserve"> </v>
      </c>
      <c r="AD188" s="51" t="str">
        <f t="shared" si="33"/>
        <v xml:space="preserve"> </v>
      </c>
      <c r="AE188" s="51" t="str">
        <f t="shared" si="33"/>
        <v xml:space="preserve"> </v>
      </c>
      <c r="AF188" s="51" t="str">
        <f t="shared" si="33"/>
        <v xml:space="preserve"> </v>
      </c>
      <c r="AG188" s="51" t="str">
        <f t="shared" si="33"/>
        <v xml:space="preserve"> </v>
      </c>
      <c r="AH188" s="50" t="str">
        <f t="shared" si="33"/>
        <v xml:space="preserve"> </v>
      </c>
      <c r="AI188" s="93">
        <f t="shared" si="23"/>
        <v>1</v>
      </c>
      <c r="AK188" s="1"/>
    </row>
    <row r="189" spans="1:37">
      <c r="A189" s="5" t="s">
        <v>1102</v>
      </c>
      <c r="B189" s="40">
        <v>16</v>
      </c>
      <c r="C189" s="40" t="s">
        <v>1228</v>
      </c>
      <c r="D189" s="1" t="s">
        <v>781</v>
      </c>
      <c r="E189" s="6" t="s">
        <v>1025</v>
      </c>
      <c r="F189" s="1" t="s">
        <v>511</v>
      </c>
      <c r="G189" s="1" t="s">
        <v>512</v>
      </c>
      <c r="H189" s="1" t="s">
        <v>470</v>
      </c>
      <c r="I189" s="1" t="s">
        <v>513</v>
      </c>
      <c r="J189" s="1" t="s">
        <v>514</v>
      </c>
      <c r="K189" s="14" t="s">
        <v>1026</v>
      </c>
      <c r="M189" s="2" t="s">
        <v>515</v>
      </c>
      <c r="N189" s="5"/>
      <c r="O189" s="1" t="b">
        <v>1</v>
      </c>
      <c r="P189" s="1" t="b">
        <v>1</v>
      </c>
      <c r="Q189" s="1" t="s">
        <v>73</v>
      </c>
      <c r="R189" s="18">
        <v>884</v>
      </c>
      <c r="S189" s="137" t="s">
        <v>994</v>
      </c>
      <c r="T189" s="6" t="s">
        <v>1099</v>
      </c>
      <c r="W189" s="1">
        <v>32</v>
      </c>
      <c r="Y189" s="62"/>
      <c r="Z189" s="54">
        <f t="shared" si="32"/>
        <v>1</v>
      </c>
      <c r="AA189" s="55" t="str">
        <f t="shared" si="32"/>
        <v xml:space="preserve"> </v>
      </c>
      <c r="AB189" s="49">
        <f t="shared" si="33"/>
        <v>1</v>
      </c>
      <c r="AC189" s="51" t="str">
        <f t="shared" si="33"/>
        <v xml:space="preserve"> </v>
      </c>
      <c r="AD189" s="51" t="str">
        <f t="shared" si="33"/>
        <v xml:space="preserve"> </v>
      </c>
      <c r="AE189" s="51" t="str">
        <f t="shared" si="33"/>
        <v xml:space="preserve"> </v>
      </c>
      <c r="AF189" s="51" t="str">
        <f t="shared" si="33"/>
        <v xml:space="preserve"> </v>
      </c>
      <c r="AG189" s="51" t="str">
        <f t="shared" si="33"/>
        <v xml:space="preserve"> </v>
      </c>
      <c r="AH189" s="50" t="str">
        <f t="shared" si="33"/>
        <v xml:space="preserve"> </v>
      </c>
      <c r="AI189" s="93">
        <f t="shared" si="23"/>
        <v>1</v>
      </c>
      <c r="AK189" s="1"/>
    </row>
    <row r="190" spans="1:37">
      <c r="A190" s="5" t="s">
        <v>1102</v>
      </c>
      <c r="B190" s="40">
        <v>16</v>
      </c>
      <c r="C190" s="40" t="s">
        <v>1228</v>
      </c>
      <c r="D190" s="1" t="s">
        <v>590</v>
      </c>
      <c r="E190" s="1" t="s">
        <v>780</v>
      </c>
      <c r="F190" s="1" t="s">
        <v>511</v>
      </c>
      <c r="G190" s="1" t="s">
        <v>512</v>
      </c>
      <c r="H190" s="1" t="s">
        <v>470</v>
      </c>
      <c r="I190" s="1" t="s">
        <v>513</v>
      </c>
      <c r="J190" s="1" t="s">
        <v>514</v>
      </c>
      <c r="K190" s="14" t="s">
        <v>1022</v>
      </c>
      <c r="M190" s="2" t="s">
        <v>837</v>
      </c>
      <c r="N190" s="5"/>
      <c r="O190" s="1" t="b">
        <v>1</v>
      </c>
      <c r="P190" s="1" t="b">
        <v>1</v>
      </c>
      <c r="Q190" s="1" t="s">
        <v>73</v>
      </c>
      <c r="R190" s="18">
        <v>889</v>
      </c>
      <c r="S190" s="137" t="s">
        <v>994</v>
      </c>
      <c r="W190" s="1">
        <v>36</v>
      </c>
      <c r="Y190" s="62"/>
      <c r="Z190" s="54">
        <f t="shared" si="32"/>
        <v>1</v>
      </c>
      <c r="AA190" s="55" t="str">
        <f t="shared" si="32"/>
        <v xml:space="preserve"> </v>
      </c>
      <c r="AB190" s="49">
        <f t="shared" si="33"/>
        <v>1</v>
      </c>
      <c r="AC190" s="51" t="str">
        <f t="shared" si="33"/>
        <v xml:space="preserve"> </v>
      </c>
      <c r="AD190" s="51" t="str">
        <f t="shared" si="33"/>
        <v xml:space="preserve"> </v>
      </c>
      <c r="AE190" s="51" t="str">
        <f t="shared" si="33"/>
        <v xml:space="preserve"> </v>
      </c>
      <c r="AF190" s="51" t="str">
        <f t="shared" si="33"/>
        <v xml:space="preserve"> </v>
      </c>
      <c r="AG190" s="51" t="str">
        <f t="shared" si="33"/>
        <v xml:space="preserve"> </v>
      </c>
      <c r="AH190" s="50" t="str">
        <f t="shared" si="33"/>
        <v xml:space="preserve"> </v>
      </c>
      <c r="AI190" s="93">
        <f t="shared" si="23"/>
        <v>1</v>
      </c>
      <c r="AK190" s="1"/>
    </row>
    <row r="191" spans="1:37">
      <c r="A191" s="5" t="s">
        <v>1102</v>
      </c>
      <c r="B191" s="40">
        <v>16</v>
      </c>
      <c r="C191" s="40" t="s">
        <v>1228</v>
      </c>
      <c r="D191" s="1" t="s">
        <v>959</v>
      </c>
      <c r="E191" s="1" t="s">
        <v>649</v>
      </c>
      <c r="F191" s="1" t="s">
        <v>511</v>
      </c>
      <c r="G191" s="1" t="s">
        <v>512</v>
      </c>
      <c r="H191" s="1" t="s">
        <v>470</v>
      </c>
      <c r="I191" s="1" t="s">
        <v>513</v>
      </c>
      <c r="J191" s="1" t="s">
        <v>514</v>
      </c>
      <c r="K191" s="14" t="s">
        <v>1030</v>
      </c>
      <c r="M191" s="2" t="s">
        <v>960</v>
      </c>
      <c r="N191" s="5"/>
      <c r="O191" s="1" t="b">
        <v>1</v>
      </c>
      <c r="P191" s="3" t="b">
        <v>0</v>
      </c>
      <c r="Q191" s="1" t="s">
        <v>73</v>
      </c>
      <c r="R191" s="18">
        <v>890</v>
      </c>
      <c r="S191" s="137" t="s">
        <v>994</v>
      </c>
      <c r="W191" s="1">
        <v>37</v>
      </c>
      <c r="Y191" s="62"/>
      <c r="Z191" s="54">
        <f t="shared" si="32"/>
        <v>1</v>
      </c>
      <c r="AA191" s="55" t="str">
        <f t="shared" si="32"/>
        <v xml:space="preserve"> </v>
      </c>
      <c r="AB191" s="49">
        <f t="shared" si="33"/>
        <v>1</v>
      </c>
      <c r="AC191" s="51" t="str">
        <f t="shared" si="33"/>
        <v xml:space="preserve"> </v>
      </c>
      <c r="AD191" s="51" t="str">
        <f t="shared" si="33"/>
        <v xml:space="preserve"> </v>
      </c>
      <c r="AE191" s="51" t="str">
        <f t="shared" si="33"/>
        <v xml:space="preserve"> </v>
      </c>
      <c r="AF191" s="51" t="str">
        <f t="shared" si="33"/>
        <v xml:space="preserve"> </v>
      </c>
      <c r="AG191" s="51" t="str">
        <f t="shared" si="33"/>
        <v xml:space="preserve"> </v>
      </c>
      <c r="AH191" s="50" t="str">
        <f t="shared" si="33"/>
        <v xml:space="preserve"> </v>
      </c>
      <c r="AI191" s="93">
        <f t="shared" si="23"/>
        <v>1</v>
      </c>
      <c r="AK191" s="1"/>
    </row>
    <row r="192" spans="1:37">
      <c r="A192" s="28" t="s">
        <v>1102</v>
      </c>
      <c r="B192" s="43" t="s">
        <v>1269</v>
      </c>
      <c r="C192" s="41" t="s">
        <v>1227</v>
      </c>
      <c r="D192" s="15" t="s">
        <v>1519</v>
      </c>
      <c r="E192" s="15" t="s">
        <v>1520</v>
      </c>
      <c r="F192" s="139" t="s">
        <v>1521</v>
      </c>
      <c r="G192" s="140" t="s">
        <v>1522</v>
      </c>
      <c r="H192" s="140" t="s">
        <v>1523</v>
      </c>
      <c r="I192" s="140" t="s">
        <v>513</v>
      </c>
      <c r="J192" s="10">
        <v>39406</v>
      </c>
      <c r="K192" s="15" t="s">
        <v>1524</v>
      </c>
      <c r="L192" s="10"/>
      <c r="M192" s="17" t="s">
        <v>1525</v>
      </c>
      <c r="N192" s="28"/>
      <c r="O192" s="10"/>
      <c r="P192" s="10"/>
      <c r="Q192" s="15" t="s">
        <v>683</v>
      </c>
      <c r="R192" s="16">
        <v>1150</v>
      </c>
      <c r="S192" s="137" t="s">
        <v>994</v>
      </c>
      <c r="Y192" s="18"/>
      <c r="Z192" s="73"/>
      <c r="AA192" s="74"/>
      <c r="AB192" s="49">
        <f t="shared" si="33"/>
        <v>1</v>
      </c>
      <c r="AC192" s="51" t="str">
        <f t="shared" si="33"/>
        <v xml:space="preserve"> </v>
      </c>
      <c r="AD192" s="51" t="str">
        <f t="shared" si="33"/>
        <v xml:space="preserve"> </v>
      </c>
      <c r="AE192" s="51" t="str">
        <f t="shared" si="33"/>
        <v xml:space="preserve"> </v>
      </c>
      <c r="AF192" s="51" t="str">
        <f t="shared" si="33"/>
        <v xml:space="preserve"> </v>
      </c>
      <c r="AG192" s="51" t="str">
        <f t="shared" si="33"/>
        <v xml:space="preserve"> </v>
      </c>
      <c r="AH192" s="50" t="str">
        <f t="shared" si="33"/>
        <v xml:space="preserve"> </v>
      </c>
      <c r="AI192" s="93">
        <f t="shared" si="23"/>
        <v>1</v>
      </c>
      <c r="AK192" s="1"/>
    </row>
    <row r="193" spans="1:40">
      <c r="A193" s="28" t="s">
        <v>1102</v>
      </c>
      <c r="B193" s="43" t="s">
        <v>1269</v>
      </c>
      <c r="C193" s="41" t="s">
        <v>1227</v>
      </c>
      <c r="D193" s="10" t="s">
        <v>1526</v>
      </c>
      <c r="E193" s="10" t="s">
        <v>1527</v>
      </c>
      <c r="F193" s="139" t="s">
        <v>1528</v>
      </c>
      <c r="G193" s="140" t="s">
        <v>1529</v>
      </c>
      <c r="H193" s="140" t="s">
        <v>1523</v>
      </c>
      <c r="I193" s="140" t="s">
        <v>513</v>
      </c>
      <c r="J193" s="10">
        <v>39402</v>
      </c>
      <c r="K193" s="15" t="s">
        <v>1530</v>
      </c>
      <c r="L193" s="10" t="s">
        <v>1531</v>
      </c>
      <c r="M193" s="17" t="s">
        <v>1532</v>
      </c>
      <c r="N193" s="28"/>
      <c r="O193" s="10"/>
      <c r="P193" s="10"/>
      <c r="Q193" s="15" t="s">
        <v>683</v>
      </c>
      <c r="R193" s="16">
        <v>1181</v>
      </c>
      <c r="S193" s="137" t="s">
        <v>994</v>
      </c>
      <c r="Y193" s="1"/>
      <c r="Z193" s="73"/>
      <c r="AA193" s="74"/>
      <c r="AB193" s="49">
        <f t="shared" si="33"/>
        <v>1</v>
      </c>
      <c r="AC193" s="51" t="str">
        <f t="shared" si="33"/>
        <v xml:space="preserve"> </v>
      </c>
      <c r="AD193" s="51" t="str">
        <f t="shared" si="33"/>
        <v xml:space="preserve"> </v>
      </c>
      <c r="AE193" s="51" t="str">
        <f t="shared" si="33"/>
        <v xml:space="preserve"> </v>
      </c>
      <c r="AF193" s="51" t="str">
        <f t="shared" si="33"/>
        <v xml:space="preserve"> </v>
      </c>
      <c r="AG193" s="51" t="str">
        <f t="shared" si="33"/>
        <v xml:space="preserve"> </v>
      </c>
      <c r="AH193" s="50" t="str">
        <f t="shared" si="33"/>
        <v xml:space="preserve"> </v>
      </c>
      <c r="AI193" s="93">
        <f t="shared" si="23"/>
        <v>1</v>
      </c>
      <c r="AK193" s="1"/>
    </row>
    <row r="194" spans="1:40">
      <c r="A194" s="5" t="s">
        <v>1102</v>
      </c>
      <c r="B194" s="40">
        <v>16</v>
      </c>
      <c r="C194" s="40" t="s">
        <v>1228</v>
      </c>
      <c r="D194" s="1" t="s">
        <v>783</v>
      </c>
      <c r="E194" s="1" t="s">
        <v>784</v>
      </c>
      <c r="F194" s="1" t="s">
        <v>511</v>
      </c>
      <c r="G194" s="1" t="s">
        <v>512</v>
      </c>
      <c r="H194" s="1" t="s">
        <v>470</v>
      </c>
      <c r="I194" s="1" t="s">
        <v>513</v>
      </c>
      <c r="J194" s="1" t="s">
        <v>514</v>
      </c>
      <c r="K194" s="14" t="s">
        <v>1028</v>
      </c>
      <c r="M194" s="2" t="s">
        <v>789</v>
      </c>
      <c r="N194" s="5"/>
      <c r="O194" s="1" t="b">
        <v>1</v>
      </c>
      <c r="P194" s="1" t="b">
        <v>1</v>
      </c>
      <c r="Q194" s="1" t="s">
        <v>73</v>
      </c>
      <c r="R194" s="18">
        <v>887</v>
      </c>
      <c r="S194" s="137" t="s">
        <v>994</v>
      </c>
      <c r="W194" s="1">
        <v>34</v>
      </c>
      <c r="Y194" s="47"/>
      <c r="Z194" s="54">
        <f t="shared" ref="Z194:AA217" si="34">IF(AND($A194="Y", $Q194=Z$3),1," ")</f>
        <v>1</v>
      </c>
      <c r="AA194" s="55" t="str">
        <f t="shared" si="34"/>
        <v xml:space="preserve"> </v>
      </c>
      <c r="AB194" s="49">
        <f t="shared" si="33"/>
        <v>1</v>
      </c>
      <c r="AC194" s="51" t="str">
        <f t="shared" si="33"/>
        <v xml:space="preserve"> </v>
      </c>
      <c r="AD194" s="51" t="str">
        <f t="shared" si="33"/>
        <v xml:space="preserve"> </v>
      </c>
      <c r="AE194" s="51" t="str">
        <f t="shared" si="33"/>
        <v xml:space="preserve"> </v>
      </c>
      <c r="AF194" s="51" t="str">
        <f t="shared" si="33"/>
        <v xml:space="preserve"> </v>
      </c>
      <c r="AG194" s="51" t="str">
        <f t="shared" si="33"/>
        <v xml:space="preserve"> </v>
      </c>
      <c r="AH194" s="50" t="str">
        <f t="shared" si="33"/>
        <v xml:space="preserve"> </v>
      </c>
      <c r="AI194" s="93">
        <f t="shared" si="23"/>
        <v>1</v>
      </c>
      <c r="AK194" s="1"/>
    </row>
    <row r="195" spans="1:40">
      <c r="A195" s="5" t="s">
        <v>1102</v>
      </c>
      <c r="B195" s="40">
        <v>16</v>
      </c>
      <c r="C195" s="40" t="s">
        <v>1228</v>
      </c>
      <c r="D195" s="1" t="s">
        <v>235</v>
      </c>
      <c r="E195" s="1" t="s">
        <v>219</v>
      </c>
      <c r="F195" s="1" t="s">
        <v>511</v>
      </c>
      <c r="G195" s="1" t="s">
        <v>512</v>
      </c>
      <c r="H195" s="1" t="s">
        <v>470</v>
      </c>
      <c r="I195" s="1" t="s">
        <v>513</v>
      </c>
      <c r="J195" s="1" t="s">
        <v>514</v>
      </c>
      <c r="K195" s="14" t="s">
        <v>1024</v>
      </c>
      <c r="M195" s="2" t="s">
        <v>786</v>
      </c>
      <c r="N195" s="5" t="s">
        <v>1102</v>
      </c>
      <c r="O195" s="1" t="b">
        <v>0</v>
      </c>
      <c r="P195" s="1" t="b">
        <v>0</v>
      </c>
      <c r="Q195" s="1" t="s">
        <v>73</v>
      </c>
      <c r="R195" s="18">
        <v>1043</v>
      </c>
      <c r="S195" s="137" t="s">
        <v>994</v>
      </c>
      <c r="W195" s="1">
        <v>40</v>
      </c>
      <c r="Y195" s="62"/>
      <c r="Z195" s="54">
        <f t="shared" si="34"/>
        <v>1</v>
      </c>
      <c r="AA195" s="55" t="str">
        <f t="shared" si="34"/>
        <v xml:space="preserve"> </v>
      </c>
      <c r="AB195" s="49">
        <f t="shared" si="33"/>
        <v>1</v>
      </c>
      <c r="AC195" s="51" t="str">
        <f t="shared" si="33"/>
        <v xml:space="preserve"> </v>
      </c>
      <c r="AD195" s="51" t="str">
        <f t="shared" si="33"/>
        <v xml:space="preserve"> </v>
      </c>
      <c r="AE195" s="51" t="str">
        <f t="shared" si="33"/>
        <v xml:space="preserve"> </v>
      </c>
      <c r="AF195" s="51" t="str">
        <f t="shared" si="33"/>
        <v xml:space="preserve"> </v>
      </c>
      <c r="AG195" s="51" t="str">
        <f t="shared" si="33"/>
        <v xml:space="preserve"> </v>
      </c>
      <c r="AH195" s="50" t="str">
        <f t="shared" si="33"/>
        <v xml:space="preserve"> </v>
      </c>
      <c r="AI195" s="93">
        <f t="shared" ref="AI195:AI260" si="35">SUM(AB195:AH195)</f>
        <v>1</v>
      </c>
      <c r="AK195" s="1"/>
    </row>
    <row r="196" spans="1:40">
      <c r="A196" s="5" t="s">
        <v>1102</v>
      </c>
      <c r="B196" s="40">
        <v>16</v>
      </c>
      <c r="C196" s="40" t="s">
        <v>1228</v>
      </c>
      <c r="D196" s="1" t="s">
        <v>588</v>
      </c>
      <c r="E196" s="1" t="s">
        <v>589</v>
      </c>
      <c r="F196" s="1" t="s">
        <v>511</v>
      </c>
      <c r="G196" s="1" t="s">
        <v>512</v>
      </c>
      <c r="H196" s="1" t="s">
        <v>470</v>
      </c>
      <c r="I196" s="1" t="s">
        <v>513</v>
      </c>
      <c r="J196" s="1" t="s">
        <v>514</v>
      </c>
      <c r="K196" s="14" t="s">
        <v>1023</v>
      </c>
      <c r="L196" s="81" t="s">
        <v>1533</v>
      </c>
      <c r="M196" s="2" t="s">
        <v>836</v>
      </c>
      <c r="N196" s="5"/>
      <c r="O196" s="1" t="b">
        <v>1</v>
      </c>
      <c r="P196" s="1" t="b">
        <v>1</v>
      </c>
      <c r="Q196" s="1" t="s">
        <v>73</v>
      </c>
      <c r="R196" s="18">
        <v>893</v>
      </c>
      <c r="S196" s="137" t="s">
        <v>994</v>
      </c>
      <c r="W196" s="1">
        <v>39</v>
      </c>
      <c r="Y196" s="62"/>
      <c r="Z196" s="54">
        <f t="shared" si="34"/>
        <v>1</v>
      </c>
      <c r="AA196" s="55" t="str">
        <f t="shared" si="34"/>
        <v xml:space="preserve"> </v>
      </c>
      <c r="AB196" s="49">
        <f t="shared" si="33"/>
        <v>1</v>
      </c>
      <c r="AC196" s="51" t="str">
        <f t="shared" si="33"/>
        <v xml:space="preserve"> </v>
      </c>
      <c r="AD196" s="51" t="str">
        <f t="shared" si="33"/>
        <v xml:space="preserve"> </v>
      </c>
      <c r="AE196" s="51" t="str">
        <f t="shared" si="33"/>
        <v xml:space="preserve"> </v>
      </c>
      <c r="AF196" s="51" t="str">
        <f t="shared" si="33"/>
        <v xml:space="preserve"> </v>
      </c>
      <c r="AG196" s="51" t="str">
        <f t="shared" si="33"/>
        <v xml:space="preserve"> </v>
      </c>
      <c r="AH196" s="50" t="str">
        <f t="shared" si="33"/>
        <v xml:space="preserve"> </v>
      </c>
      <c r="AI196" s="93">
        <f t="shared" si="35"/>
        <v>1</v>
      </c>
      <c r="AK196" s="1"/>
    </row>
    <row r="197" spans="1:40">
      <c r="A197" s="5" t="s">
        <v>1102</v>
      </c>
      <c r="B197" s="40">
        <v>16</v>
      </c>
      <c r="C197" s="40" t="s">
        <v>1228</v>
      </c>
      <c r="D197" s="1" t="s">
        <v>226</v>
      </c>
      <c r="E197" s="1" t="s">
        <v>785</v>
      </c>
      <c r="F197" s="1" t="s">
        <v>511</v>
      </c>
      <c r="G197" s="1" t="s">
        <v>512</v>
      </c>
      <c r="H197" s="1" t="s">
        <v>470</v>
      </c>
      <c r="I197" s="1" t="s">
        <v>513</v>
      </c>
      <c r="J197" s="1" t="s">
        <v>514</v>
      </c>
      <c r="K197" s="14" t="s">
        <v>1029</v>
      </c>
      <c r="M197" s="2" t="s">
        <v>790</v>
      </c>
      <c r="N197" s="5"/>
      <c r="O197" s="1" t="b">
        <v>1</v>
      </c>
      <c r="P197" s="1" t="b">
        <v>1</v>
      </c>
      <c r="Q197" s="1" t="s">
        <v>73</v>
      </c>
      <c r="R197" s="18">
        <v>891</v>
      </c>
      <c r="S197" s="137" t="s">
        <v>994</v>
      </c>
      <c r="W197" s="1">
        <v>38</v>
      </c>
      <c r="Y197" s="62"/>
      <c r="Z197" s="54">
        <f t="shared" si="34"/>
        <v>1</v>
      </c>
      <c r="AA197" s="55" t="str">
        <f t="shared" si="34"/>
        <v xml:space="preserve"> </v>
      </c>
      <c r="AB197" s="49">
        <f t="shared" si="33"/>
        <v>1</v>
      </c>
      <c r="AC197" s="51" t="str">
        <f t="shared" si="33"/>
        <v xml:space="preserve"> </v>
      </c>
      <c r="AD197" s="51" t="str">
        <f t="shared" si="33"/>
        <v xml:space="preserve"> </v>
      </c>
      <c r="AE197" s="51" t="str">
        <f t="shared" si="33"/>
        <v xml:space="preserve"> </v>
      </c>
      <c r="AF197" s="51" t="str">
        <f t="shared" si="33"/>
        <v xml:space="preserve"> </v>
      </c>
      <c r="AG197" s="51" t="str">
        <f t="shared" si="33"/>
        <v xml:space="preserve"> </v>
      </c>
      <c r="AH197" s="50" t="str">
        <f t="shared" si="33"/>
        <v xml:space="preserve"> </v>
      </c>
      <c r="AI197" s="93">
        <f t="shared" si="35"/>
        <v>1</v>
      </c>
      <c r="AK197" s="1"/>
      <c r="AN197" s="66"/>
    </row>
    <row r="198" spans="1:40">
      <c r="A198" s="33" t="s">
        <v>1105</v>
      </c>
      <c r="B198" s="42" t="s">
        <v>1247</v>
      </c>
      <c r="C198" s="42" t="s">
        <v>1247</v>
      </c>
      <c r="D198" s="20" t="s">
        <v>1002</v>
      </c>
      <c r="E198" s="20" t="s">
        <v>1002</v>
      </c>
      <c r="F198" s="20" t="s">
        <v>245</v>
      </c>
      <c r="G198" s="42" t="s">
        <v>1247</v>
      </c>
      <c r="H198" s="42" t="s">
        <v>1247</v>
      </c>
      <c r="I198" s="21" t="s">
        <v>246</v>
      </c>
      <c r="J198" s="42" t="s">
        <v>1247</v>
      </c>
      <c r="K198" s="42" t="s">
        <v>1247</v>
      </c>
      <c r="L198" s="42" t="s">
        <v>1247</v>
      </c>
      <c r="M198" s="42" t="s">
        <v>1247</v>
      </c>
      <c r="N198" s="42" t="s">
        <v>1247</v>
      </c>
      <c r="O198" s="42" t="s">
        <v>1247</v>
      </c>
      <c r="P198" s="42" t="s">
        <v>1247</v>
      </c>
      <c r="Q198" s="131" t="s">
        <v>1247</v>
      </c>
      <c r="R198" s="95">
        <v>0</v>
      </c>
      <c r="S198" s="96" t="s">
        <v>1247</v>
      </c>
      <c r="T198" s="22"/>
      <c r="U198" s="22"/>
      <c r="V198" s="22"/>
      <c r="W198" s="22"/>
      <c r="X198" s="22"/>
      <c r="Y198" s="92"/>
      <c r="Z198" s="87" t="str">
        <f t="shared" si="34"/>
        <v xml:space="preserve"> </v>
      </c>
      <c r="AA198" s="88" t="str">
        <f t="shared" si="34"/>
        <v xml:space="preserve"> </v>
      </c>
      <c r="AB198" s="89" t="str">
        <f t="shared" si="33"/>
        <v xml:space="preserve"> </v>
      </c>
      <c r="AC198" s="90" t="str">
        <f t="shared" si="33"/>
        <v xml:space="preserve"> </v>
      </c>
      <c r="AD198" s="90" t="str">
        <f t="shared" si="33"/>
        <v xml:space="preserve"> </v>
      </c>
      <c r="AE198" s="90" t="str">
        <f t="shared" si="33"/>
        <v xml:space="preserve"> </v>
      </c>
      <c r="AF198" s="90" t="str">
        <f t="shared" si="33"/>
        <v xml:space="preserve"> </v>
      </c>
      <c r="AG198" s="90" t="str">
        <f t="shared" si="33"/>
        <v xml:space="preserve"> </v>
      </c>
      <c r="AH198" s="91" t="str">
        <f t="shared" si="33"/>
        <v xml:space="preserve"> </v>
      </c>
      <c r="AI198" s="94">
        <f t="shared" si="35"/>
        <v>0</v>
      </c>
      <c r="AK198" s="1"/>
    </row>
    <row r="199" spans="1:40">
      <c r="A199" s="117" t="s">
        <v>1102</v>
      </c>
      <c r="B199" s="40">
        <v>24</v>
      </c>
      <c r="C199" s="30" t="s">
        <v>1228</v>
      </c>
      <c r="D199" s="1" t="s">
        <v>258</v>
      </c>
      <c r="E199" s="1" t="s">
        <v>456</v>
      </c>
      <c r="F199" s="6" t="s">
        <v>1053</v>
      </c>
      <c r="G199" s="1" t="s">
        <v>451</v>
      </c>
      <c r="H199" s="1" t="s">
        <v>452</v>
      </c>
      <c r="I199" s="1" t="s">
        <v>453</v>
      </c>
      <c r="J199" s="1">
        <v>27699</v>
      </c>
      <c r="K199" s="1" t="s">
        <v>1092</v>
      </c>
      <c r="M199" s="2" t="s">
        <v>1534</v>
      </c>
      <c r="N199" s="5" t="s">
        <v>1102</v>
      </c>
      <c r="O199" s="1" t="b">
        <v>0</v>
      </c>
      <c r="P199" s="1" t="b">
        <v>0</v>
      </c>
      <c r="Q199" s="1" t="s">
        <v>73</v>
      </c>
      <c r="R199" s="18">
        <v>1060</v>
      </c>
      <c r="S199" s="137" t="s">
        <v>994</v>
      </c>
      <c r="Y199" s="62"/>
      <c r="Z199" s="54">
        <f t="shared" si="34"/>
        <v>1</v>
      </c>
      <c r="AA199" s="55" t="str">
        <f t="shared" si="34"/>
        <v xml:space="preserve"> </v>
      </c>
      <c r="AB199" s="49">
        <f t="shared" si="33"/>
        <v>1</v>
      </c>
      <c r="AC199" s="51" t="str">
        <f t="shared" si="33"/>
        <v xml:space="preserve"> </v>
      </c>
      <c r="AD199" s="51" t="str">
        <f t="shared" si="33"/>
        <v xml:space="preserve"> </v>
      </c>
      <c r="AE199" s="51" t="str">
        <f t="shared" si="33"/>
        <v xml:space="preserve"> </v>
      </c>
      <c r="AF199" s="51" t="str">
        <f t="shared" si="33"/>
        <v xml:space="preserve"> </v>
      </c>
      <c r="AG199" s="51" t="str">
        <f t="shared" si="33"/>
        <v xml:space="preserve"> </v>
      </c>
      <c r="AH199" s="50" t="str">
        <f t="shared" si="33"/>
        <v xml:space="preserve"> </v>
      </c>
      <c r="AI199" s="93">
        <f t="shared" si="35"/>
        <v>1</v>
      </c>
      <c r="AK199" s="1"/>
    </row>
    <row r="200" spans="1:40">
      <c r="A200" s="117" t="s">
        <v>1102</v>
      </c>
      <c r="B200" s="40">
        <v>24</v>
      </c>
      <c r="C200" s="30" t="s">
        <v>1228</v>
      </c>
      <c r="D200" s="1" t="s">
        <v>465</v>
      </c>
      <c r="E200" s="1" t="s">
        <v>466</v>
      </c>
      <c r="F200" s="6" t="s">
        <v>1053</v>
      </c>
      <c r="G200" s="1" t="s">
        <v>451</v>
      </c>
      <c r="H200" s="1" t="s">
        <v>452</v>
      </c>
      <c r="I200" s="1" t="s">
        <v>453</v>
      </c>
      <c r="J200" s="1" t="s">
        <v>454</v>
      </c>
      <c r="K200" s="1" t="s">
        <v>467</v>
      </c>
      <c r="L200" s="81" t="s">
        <v>1535</v>
      </c>
      <c r="M200" s="2" t="s">
        <v>1536</v>
      </c>
      <c r="N200" s="5"/>
      <c r="O200" s="1" t="b">
        <v>1</v>
      </c>
      <c r="P200" s="1" t="b">
        <v>1</v>
      </c>
      <c r="Q200" s="1" t="s">
        <v>73</v>
      </c>
      <c r="R200" s="18">
        <v>922</v>
      </c>
      <c r="S200" s="137" t="s">
        <v>994</v>
      </c>
      <c r="Y200" s="62"/>
      <c r="Z200" s="54">
        <f t="shared" si="34"/>
        <v>1</v>
      </c>
      <c r="AA200" s="55" t="str">
        <f t="shared" si="34"/>
        <v xml:space="preserve"> </v>
      </c>
      <c r="AB200" s="49">
        <f t="shared" si="33"/>
        <v>1</v>
      </c>
      <c r="AC200" s="51" t="str">
        <f t="shared" si="33"/>
        <v xml:space="preserve"> </v>
      </c>
      <c r="AD200" s="51" t="str">
        <f t="shared" si="33"/>
        <v xml:space="preserve"> </v>
      </c>
      <c r="AE200" s="51" t="str">
        <f t="shared" si="33"/>
        <v xml:space="preserve"> </v>
      </c>
      <c r="AF200" s="51" t="str">
        <f t="shared" si="33"/>
        <v xml:space="preserve"> </v>
      </c>
      <c r="AG200" s="51" t="str">
        <f t="shared" si="33"/>
        <v xml:space="preserve"> </v>
      </c>
      <c r="AH200" s="50" t="str">
        <f t="shared" si="33"/>
        <v xml:space="preserve"> </v>
      </c>
      <c r="AI200" s="93">
        <f t="shared" si="35"/>
        <v>1</v>
      </c>
      <c r="AK200" s="1"/>
    </row>
    <row r="201" spans="1:40">
      <c r="A201" s="117" t="s">
        <v>1102</v>
      </c>
      <c r="B201" s="40">
        <v>24</v>
      </c>
      <c r="C201" s="30" t="s">
        <v>1228</v>
      </c>
      <c r="D201" s="1" t="s">
        <v>457</v>
      </c>
      <c r="E201" s="1" t="s">
        <v>458</v>
      </c>
      <c r="F201" s="6" t="s">
        <v>1053</v>
      </c>
      <c r="G201" s="1" t="s">
        <v>451</v>
      </c>
      <c r="H201" s="1" t="s">
        <v>452</v>
      </c>
      <c r="I201" s="1" t="s">
        <v>453</v>
      </c>
      <c r="J201" s="1">
        <v>27699</v>
      </c>
      <c r="K201" s="1" t="s">
        <v>1091</v>
      </c>
      <c r="M201" s="2" t="s">
        <v>1537</v>
      </c>
      <c r="N201" s="5" t="s">
        <v>1102</v>
      </c>
      <c r="O201" s="1" t="b">
        <v>0</v>
      </c>
      <c r="P201" s="1" t="b">
        <v>0</v>
      </c>
      <c r="Q201" s="1" t="s">
        <v>73</v>
      </c>
      <c r="R201" s="18">
        <v>1055</v>
      </c>
      <c r="S201" s="137" t="s">
        <v>994</v>
      </c>
      <c r="Y201" s="62"/>
      <c r="Z201" s="54">
        <f t="shared" si="34"/>
        <v>1</v>
      </c>
      <c r="AA201" s="55" t="str">
        <f t="shared" si="34"/>
        <v xml:space="preserve"> </v>
      </c>
      <c r="AB201" s="49">
        <f t="shared" si="33"/>
        <v>1</v>
      </c>
      <c r="AC201" s="51" t="str">
        <f t="shared" si="33"/>
        <v xml:space="preserve"> </v>
      </c>
      <c r="AD201" s="51" t="str">
        <f t="shared" si="33"/>
        <v xml:space="preserve"> </v>
      </c>
      <c r="AE201" s="51" t="str">
        <f t="shared" si="33"/>
        <v xml:space="preserve"> </v>
      </c>
      <c r="AF201" s="51" t="str">
        <f t="shared" si="33"/>
        <v xml:space="preserve"> </v>
      </c>
      <c r="AG201" s="51" t="str">
        <f t="shared" si="33"/>
        <v xml:space="preserve"> </v>
      </c>
      <c r="AH201" s="50" t="str">
        <f t="shared" si="33"/>
        <v xml:space="preserve"> </v>
      </c>
      <c r="AI201" s="93">
        <f t="shared" si="35"/>
        <v>1</v>
      </c>
      <c r="AK201" s="1"/>
    </row>
    <row r="202" spans="1:40">
      <c r="A202" s="28" t="s">
        <v>1102</v>
      </c>
      <c r="B202" s="43">
        <v>24</v>
      </c>
      <c r="C202" s="41" t="s">
        <v>1227</v>
      </c>
      <c r="D202" s="15" t="s">
        <v>724</v>
      </c>
      <c r="E202" s="15" t="s">
        <v>1538</v>
      </c>
      <c r="F202" s="139" t="s">
        <v>1053</v>
      </c>
      <c r="G202" s="140" t="s">
        <v>451</v>
      </c>
      <c r="H202" s="140" t="s">
        <v>452</v>
      </c>
      <c r="I202" s="140" t="s">
        <v>453</v>
      </c>
      <c r="J202" s="10">
        <v>27699</v>
      </c>
      <c r="K202" s="15" t="s">
        <v>1539</v>
      </c>
      <c r="L202" s="10" t="s">
        <v>1328</v>
      </c>
      <c r="M202" s="17" t="s">
        <v>1540</v>
      </c>
      <c r="N202" s="28" t="s">
        <v>1102</v>
      </c>
      <c r="O202" s="10"/>
      <c r="P202" s="10"/>
      <c r="Q202" s="15" t="s">
        <v>73</v>
      </c>
      <c r="R202" s="16">
        <v>1139</v>
      </c>
      <c r="S202" s="137" t="s">
        <v>994</v>
      </c>
      <c r="Y202" s="1"/>
      <c r="Z202" s="73">
        <f t="shared" si="34"/>
        <v>1</v>
      </c>
      <c r="AA202" s="74" t="str">
        <f t="shared" si="34"/>
        <v xml:space="preserve"> </v>
      </c>
      <c r="AB202" s="49">
        <f t="shared" ref="AB202:AH217" si="36">IF(AND($A202="Y", $S202=AB$3),1," ")</f>
        <v>1</v>
      </c>
      <c r="AC202" s="51" t="str">
        <f t="shared" si="36"/>
        <v xml:space="preserve"> </v>
      </c>
      <c r="AD202" s="51" t="str">
        <f t="shared" si="36"/>
        <v xml:space="preserve"> </v>
      </c>
      <c r="AE202" s="51" t="str">
        <f t="shared" si="36"/>
        <v xml:space="preserve"> </v>
      </c>
      <c r="AF202" s="51" t="str">
        <f t="shared" si="36"/>
        <v xml:space="preserve"> </v>
      </c>
      <c r="AG202" s="51" t="str">
        <f t="shared" si="36"/>
        <v xml:space="preserve"> </v>
      </c>
      <c r="AH202" s="50" t="str">
        <f t="shared" si="36"/>
        <v xml:space="preserve"> </v>
      </c>
      <c r="AI202" s="93">
        <f t="shared" si="35"/>
        <v>1</v>
      </c>
      <c r="AK202" s="1"/>
    </row>
    <row r="203" spans="1:40">
      <c r="A203" s="28" t="s">
        <v>1102</v>
      </c>
      <c r="B203" s="43">
        <v>24</v>
      </c>
      <c r="C203" s="41" t="s">
        <v>1227</v>
      </c>
      <c r="D203" s="15" t="s">
        <v>1541</v>
      </c>
      <c r="E203" s="15" t="s">
        <v>1542</v>
      </c>
      <c r="F203" s="139" t="s">
        <v>1053</v>
      </c>
      <c r="G203" s="140" t="s">
        <v>451</v>
      </c>
      <c r="H203" s="140" t="s">
        <v>452</v>
      </c>
      <c r="I203" s="140" t="s">
        <v>453</v>
      </c>
      <c r="J203" s="10">
        <v>27699</v>
      </c>
      <c r="K203" s="15" t="s">
        <v>1543</v>
      </c>
      <c r="L203" s="10"/>
      <c r="M203" s="17" t="s">
        <v>1544</v>
      </c>
      <c r="N203" s="28" t="s">
        <v>1102</v>
      </c>
      <c r="O203" s="10"/>
      <c r="P203" s="10"/>
      <c r="Q203" s="15" t="s">
        <v>73</v>
      </c>
      <c r="R203" s="16">
        <v>1140</v>
      </c>
      <c r="S203" s="137" t="s">
        <v>994</v>
      </c>
      <c r="Y203" s="1"/>
      <c r="Z203" s="73">
        <f t="shared" si="34"/>
        <v>1</v>
      </c>
      <c r="AA203" s="74" t="str">
        <f t="shared" si="34"/>
        <v xml:space="preserve"> </v>
      </c>
      <c r="AB203" s="49">
        <f t="shared" si="36"/>
        <v>1</v>
      </c>
      <c r="AC203" s="51" t="str">
        <f t="shared" si="36"/>
        <v xml:space="preserve"> </v>
      </c>
      <c r="AD203" s="51" t="str">
        <f t="shared" si="36"/>
        <v xml:space="preserve"> </v>
      </c>
      <c r="AE203" s="51" t="str">
        <f t="shared" si="36"/>
        <v xml:space="preserve"> </v>
      </c>
      <c r="AF203" s="51" t="str">
        <f t="shared" si="36"/>
        <v xml:space="preserve"> </v>
      </c>
      <c r="AG203" s="51" t="str">
        <f t="shared" si="36"/>
        <v xml:space="preserve"> </v>
      </c>
      <c r="AH203" s="50" t="str">
        <f t="shared" si="36"/>
        <v xml:space="preserve"> </v>
      </c>
      <c r="AI203" s="93">
        <f t="shared" si="35"/>
        <v>1</v>
      </c>
      <c r="AK203" s="1"/>
    </row>
    <row r="204" spans="1:40">
      <c r="A204" s="28" t="s">
        <v>1102</v>
      </c>
      <c r="B204" s="43">
        <v>24</v>
      </c>
      <c r="C204" s="41" t="s">
        <v>1227</v>
      </c>
      <c r="D204" s="15" t="s">
        <v>1545</v>
      </c>
      <c r="E204" s="15" t="s">
        <v>1546</v>
      </c>
      <c r="F204" s="139" t="s">
        <v>1053</v>
      </c>
      <c r="G204" s="140" t="s">
        <v>451</v>
      </c>
      <c r="H204" s="140" t="s">
        <v>452</v>
      </c>
      <c r="I204" s="140" t="s">
        <v>453</v>
      </c>
      <c r="J204" s="10">
        <v>27699</v>
      </c>
      <c r="K204" s="15" t="s">
        <v>1547</v>
      </c>
      <c r="L204" s="10"/>
      <c r="M204" s="17" t="s">
        <v>1548</v>
      </c>
      <c r="N204" s="28" t="s">
        <v>1102</v>
      </c>
      <c r="O204" s="10"/>
      <c r="P204" s="10"/>
      <c r="Q204" s="15" t="s">
        <v>73</v>
      </c>
      <c r="R204" s="16">
        <v>1138</v>
      </c>
      <c r="S204" s="137" t="s">
        <v>994</v>
      </c>
      <c r="Y204" s="1"/>
      <c r="Z204" s="73">
        <f t="shared" si="34"/>
        <v>1</v>
      </c>
      <c r="AA204" s="74" t="str">
        <f t="shared" si="34"/>
        <v xml:space="preserve"> </v>
      </c>
      <c r="AB204" s="49">
        <f t="shared" si="36"/>
        <v>1</v>
      </c>
      <c r="AC204" s="51" t="str">
        <f t="shared" si="36"/>
        <v xml:space="preserve"> </v>
      </c>
      <c r="AD204" s="51" t="str">
        <f t="shared" si="36"/>
        <v xml:space="preserve"> </v>
      </c>
      <c r="AE204" s="51" t="str">
        <f t="shared" si="36"/>
        <v xml:space="preserve"> </v>
      </c>
      <c r="AF204" s="51" t="str">
        <f t="shared" si="36"/>
        <v xml:space="preserve"> </v>
      </c>
      <c r="AG204" s="51" t="str">
        <f t="shared" si="36"/>
        <v xml:space="preserve"> </v>
      </c>
      <c r="AH204" s="50" t="str">
        <f t="shared" si="36"/>
        <v xml:space="preserve"> </v>
      </c>
      <c r="AI204" s="93">
        <f t="shared" si="35"/>
        <v>1</v>
      </c>
      <c r="AK204" s="1"/>
    </row>
    <row r="205" spans="1:40">
      <c r="A205" s="28" t="s">
        <v>1102</v>
      </c>
      <c r="B205" s="43">
        <v>24</v>
      </c>
      <c r="C205" s="41" t="s">
        <v>1227</v>
      </c>
      <c r="D205" s="15" t="s">
        <v>52</v>
      </c>
      <c r="E205" s="15" t="s">
        <v>1549</v>
      </c>
      <c r="F205" s="139" t="s">
        <v>1053</v>
      </c>
      <c r="G205" s="140" t="s">
        <v>451</v>
      </c>
      <c r="H205" s="140" t="s">
        <v>452</v>
      </c>
      <c r="I205" s="140" t="s">
        <v>453</v>
      </c>
      <c r="J205" s="10">
        <v>27699</v>
      </c>
      <c r="K205" s="15" t="s">
        <v>1550</v>
      </c>
      <c r="L205" s="10" t="s">
        <v>1328</v>
      </c>
      <c r="M205" s="17" t="s">
        <v>1551</v>
      </c>
      <c r="N205" s="28"/>
      <c r="O205" s="10"/>
      <c r="P205" s="10"/>
      <c r="Q205" s="15" t="s">
        <v>73</v>
      </c>
      <c r="R205" s="16">
        <v>1146</v>
      </c>
      <c r="S205" s="137" t="s">
        <v>994</v>
      </c>
      <c r="Y205" s="1"/>
      <c r="Z205" s="73">
        <f t="shared" si="34"/>
        <v>1</v>
      </c>
      <c r="AA205" s="74" t="str">
        <f t="shared" si="34"/>
        <v xml:space="preserve"> </v>
      </c>
      <c r="AB205" s="49">
        <f t="shared" si="36"/>
        <v>1</v>
      </c>
      <c r="AC205" s="51" t="str">
        <f t="shared" si="36"/>
        <v xml:space="preserve"> </v>
      </c>
      <c r="AD205" s="51" t="str">
        <f t="shared" si="36"/>
        <v xml:space="preserve"> </v>
      </c>
      <c r="AE205" s="51" t="str">
        <f t="shared" si="36"/>
        <v xml:space="preserve"> </v>
      </c>
      <c r="AF205" s="51" t="str">
        <f t="shared" si="36"/>
        <v xml:space="preserve"> </v>
      </c>
      <c r="AG205" s="51" t="str">
        <f t="shared" si="36"/>
        <v xml:space="preserve"> </v>
      </c>
      <c r="AH205" s="50" t="str">
        <f t="shared" si="36"/>
        <v xml:space="preserve"> </v>
      </c>
      <c r="AI205" s="93">
        <f t="shared" si="35"/>
        <v>1</v>
      </c>
      <c r="AK205" s="1"/>
    </row>
    <row r="206" spans="1:40">
      <c r="A206" s="117" t="s">
        <v>1102</v>
      </c>
      <c r="B206" s="40">
        <v>24</v>
      </c>
      <c r="C206" s="30" t="s">
        <v>1228</v>
      </c>
      <c r="D206" s="1" t="s">
        <v>469</v>
      </c>
      <c r="E206" s="1" t="s">
        <v>470</v>
      </c>
      <c r="F206" s="6" t="s">
        <v>1053</v>
      </c>
      <c r="G206" s="1" t="s">
        <v>451</v>
      </c>
      <c r="H206" s="1" t="s">
        <v>452</v>
      </c>
      <c r="I206" s="1" t="s">
        <v>453</v>
      </c>
      <c r="J206" s="1">
        <v>27699</v>
      </c>
      <c r="K206" s="1" t="s">
        <v>471</v>
      </c>
      <c r="M206" s="2" t="s">
        <v>1552</v>
      </c>
      <c r="N206" s="5" t="s">
        <v>1102</v>
      </c>
      <c r="O206" s="1" t="b">
        <v>0</v>
      </c>
      <c r="P206" s="1" t="b">
        <v>0</v>
      </c>
      <c r="Q206" s="1" t="s">
        <v>73</v>
      </c>
      <c r="R206" s="18">
        <v>1057</v>
      </c>
      <c r="S206" s="137" t="s">
        <v>994</v>
      </c>
      <c r="Y206" s="62"/>
      <c r="Z206" s="54">
        <f t="shared" si="34"/>
        <v>1</v>
      </c>
      <c r="AA206" s="55" t="str">
        <f t="shared" si="34"/>
        <v xml:space="preserve"> </v>
      </c>
      <c r="AB206" s="49">
        <f t="shared" si="36"/>
        <v>1</v>
      </c>
      <c r="AC206" s="51" t="str">
        <f t="shared" si="36"/>
        <v xml:space="preserve"> </v>
      </c>
      <c r="AD206" s="51" t="str">
        <f t="shared" si="36"/>
        <v xml:space="preserve"> </v>
      </c>
      <c r="AE206" s="51" t="str">
        <f t="shared" si="36"/>
        <v xml:space="preserve"> </v>
      </c>
      <c r="AF206" s="51" t="str">
        <f t="shared" si="36"/>
        <v xml:space="preserve"> </v>
      </c>
      <c r="AG206" s="51" t="str">
        <f t="shared" si="36"/>
        <v xml:space="preserve"> </v>
      </c>
      <c r="AH206" s="50" t="str">
        <f t="shared" si="36"/>
        <v xml:space="preserve"> </v>
      </c>
      <c r="AI206" s="93">
        <f t="shared" si="35"/>
        <v>1</v>
      </c>
      <c r="AK206" s="1"/>
    </row>
    <row r="207" spans="1:40">
      <c r="A207" s="117" t="s">
        <v>1102</v>
      </c>
      <c r="B207" s="40">
        <v>24</v>
      </c>
      <c r="C207" s="30" t="s">
        <v>1228</v>
      </c>
      <c r="D207" s="1" t="s">
        <v>460</v>
      </c>
      <c r="E207" s="1" t="s">
        <v>43</v>
      </c>
      <c r="F207" s="6" t="s">
        <v>1053</v>
      </c>
      <c r="G207" s="1" t="s">
        <v>451</v>
      </c>
      <c r="H207" s="1" t="s">
        <v>452</v>
      </c>
      <c r="I207" s="1" t="s">
        <v>453</v>
      </c>
      <c r="J207" s="1">
        <v>27699</v>
      </c>
      <c r="K207" s="1" t="s">
        <v>1094</v>
      </c>
      <c r="M207" s="2" t="s">
        <v>1553</v>
      </c>
      <c r="N207" s="5" t="s">
        <v>1102</v>
      </c>
      <c r="O207" s="1" t="b">
        <v>0</v>
      </c>
      <c r="P207" s="1" t="b">
        <v>0</v>
      </c>
      <c r="Q207" s="1" t="s">
        <v>73</v>
      </c>
      <c r="R207" s="18">
        <v>1062</v>
      </c>
      <c r="S207" s="137" t="s">
        <v>994</v>
      </c>
      <c r="Y207" s="62"/>
      <c r="Z207" s="54">
        <f t="shared" si="34"/>
        <v>1</v>
      </c>
      <c r="AA207" s="55" t="str">
        <f t="shared" si="34"/>
        <v xml:space="preserve"> </v>
      </c>
      <c r="AB207" s="49">
        <f t="shared" si="36"/>
        <v>1</v>
      </c>
      <c r="AC207" s="51" t="str">
        <f t="shared" si="36"/>
        <v xml:space="preserve"> </v>
      </c>
      <c r="AD207" s="51" t="str">
        <f t="shared" si="36"/>
        <v xml:space="preserve"> </v>
      </c>
      <c r="AE207" s="51" t="str">
        <f t="shared" si="36"/>
        <v xml:space="preserve"> </v>
      </c>
      <c r="AF207" s="51" t="str">
        <f t="shared" si="36"/>
        <v xml:space="preserve"> </v>
      </c>
      <c r="AG207" s="51" t="str">
        <f t="shared" si="36"/>
        <v xml:space="preserve"> </v>
      </c>
      <c r="AH207" s="50" t="str">
        <f t="shared" si="36"/>
        <v xml:space="preserve"> </v>
      </c>
      <c r="AI207" s="93">
        <f t="shared" si="35"/>
        <v>1</v>
      </c>
      <c r="AK207" s="1"/>
    </row>
    <row r="208" spans="1:40">
      <c r="A208" s="28" t="s">
        <v>1102</v>
      </c>
      <c r="B208" s="43">
        <v>24</v>
      </c>
      <c r="C208" s="41" t="s">
        <v>1227</v>
      </c>
      <c r="D208" s="15" t="s">
        <v>579</v>
      </c>
      <c r="E208" s="15" t="s">
        <v>1554</v>
      </c>
      <c r="F208" s="139" t="s">
        <v>1053</v>
      </c>
      <c r="G208" s="140" t="s">
        <v>451</v>
      </c>
      <c r="H208" s="140" t="s">
        <v>452</v>
      </c>
      <c r="I208" s="140" t="s">
        <v>453</v>
      </c>
      <c r="J208" s="10">
        <v>27699</v>
      </c>
      <c r="K208" s="15" t="s">
        <v>1555</v>
      </c>
      <c r="L208" s="10"/>
      <c r="M208" s="17" t="s">
        <v>1556</v>
      </c>
      <c r="N208" s="28" t="s">
        <v>1102</v>
      </c>
      <c r="O208" s="10"/>
      <c r="P208" s="10"/>
      <c r="Q208" s="15" t="s">
        <v>73</v>
      </c>
      <c r="R208" s="16">
        <v>1143</v>
      </c>
      <c r="S208" s="137" t="s">
        <v>994</v>
      </c>
      <c r="Y208" s="1"/>
      <c r="Z208" s="73">
        <f t="shared" si="34"/>
        <v>1</v>
      </c>
      <c r="AA208" s="74" t="str">
        <f t="shared" si="34"/>
        <v xml:space="preserve"> </v>
      </c>
      <c r="AB208" s="49">
        <f t="shared" si="36"/>
        <v>1</v>
      </c>
      <c r="AC208" s="51" t="str">
        <f t="shared" si="36"/>
        <v xml:space="preserve"> </v>
      </c>
      <c r="AD208" s="51" t="str">
        <f t="shared" si="36"/>
        <v xml:space="preserve"> </v>
      </c>
      <c r="AE208" s="51" t="str">
        <f t="shared" si="36"/>
        <v xml:space="preserve"> </v>
      </c>
      <c r="AF208" s="51" t="str">
        <f t="shared" si="36"/>
        <v xml:space="preserve"> </v>
      </c>
      <c r="AG208" s="51" t="str">
        <f t="shared" si="36"/>
        <v xml:space="preserve"> </v>
      </c>
      <c r="AH208" s="50" t="str">
        <f t="shared" si="36"/>
        <v xml:space="preserve"> </v>
      </c>
      <c r="AI208" s="93">
        <f t="shared" si="35"/>
        <v>1</v>
      </c>
      <c r="AK208" s="1"/>
    </row>
    <row r="209" spans="1:37">
      <c r="A209" s="117" t="s">
        <v>1102</v>
      </c>
      <c r="B209" s="40">
        <v>24</v>
      </c>
      <c r="C209" s="30" t="s">
        <v>1228</v>
      </c>
      <c r="D209" s="1" t="s">
        <v>179</v>
      </c>
      <c r="E209" s="1" t="s">
        <v>463</v>
      </c>
      <c r="F209" s="6" t="s">
        <v>1053</v>
      </c>
      <c r="G209" s="1" t="s">
        <v>451</v>
      </c>
      <c r="H209" s="1" t="s">
        <v>452</v>
      </c>
      <c r="I209" s="1" t="s">
        <v>453</v>
      </c>
      <c r="J209" s="1">
        <v>27699</v>
      </c>
      <c r="K209" s="1" t="s">
        <v>464</v>
      </c>
      <c r="M209" s="2" t="s">
        <v>1557</v>
      </c>
      <c r="N209" s="5" t="s">
        <v>1102</v>
      </c>
      <c r="O209" s="1" t="b">
        <v>0</v>
      </c>
      <c r="P209" s="1" t="b">
        <v>0</v>
      </c>
      <c r="Q209" s="1" t="s">
        <v>73</v>
      </c>
      <c r="R209" s="18">
        <v>1059</v>
      </c>
      <c r="S209" s="137" t="s">
        <v>994</v>
      </c>
      <c r="Y209" s="62"/>
      <c r="Z209" s="54">
        <f t="shared" si="34"/>
        <v>1</v>
      </c>
      <c r="AA209" s="55" t="str">
        <f t="shared" si="34"/>
        <v xml:space="preserve"> </v>
      </c>
      <c r="AB209" s="49">
        <f t="shared" si="36"/>
        <v>1</v>
      </c>
      <c r="AC209" s="51" t="str">
        <f t="shared" si="36"/>
        <v xml:space="preserve"> </v>
      </c>
      <c r="AD209" s="51" t="str">
        <f t="shared" si="36"/>
        <v xml:space="preserve"> </v>
      </c>
      <c r="AE209" s="51" t="str">
        <f t="shared" si="36"/>
        <v xml:space="preserve"> </v>
      </c>
      <c r="AF209" s="51" t="str">
        <f t="shared" si="36"/>
        <v xml:space="preserve"> </v>
      </c>
      <c r="AG209" s="51" t="str">
        <f t="shared" si="36"/>
        <v xml:space="preserve"> </v>
      </c>
      <c r="AH209" s="50" t="str">
        <f t="shared" si="36"/>
        <v xml:space="preserve"> </v>
      </c>
      <c r="AI209" s="93">
        <f t="shared" si="35"/>
        <v>1</v>
      </c>
      <c r="AK209" s="1"/>
    </row>
    <row r="210" spans="1:37">
      <c r="A210" s="117" t="s">
        <v>1102</v>
      </c>
      <c r="B210" s="40">
        <v>24</v>
      </c>
      <c r="C210" s="30" t="s">
        <v>1228</v>
      </c>
      <c r="D210" s="1" t="s">
        <v>139</v>
      </c>
      <c r="E210" s="1" t="s">
        <v>1090</v>
      </c>
      <c r="F210" s="6" t="s">
        <v>1053</v>
      </c>
      <c r="G210" s="1" t="s">
        <v>451</v>
      </c>
      <c r="H210" s="1" t="s">
        <v>452</v>
      </c>
      <c r="I210" s="1" t="s">
        <v>453</v>
      </c>
      <c r="J210" s="1">
        <v>27699</v>
      </c>
      <c r="K210" s="1" t="s">
        <v>1095</v>
      </c>
      <c r="M210" s="2" t="s">
        <v>1558</v>
      </c>
      <c r="N210" s="5" t="s">
        <v>1102</v>
      </c>
      <c r="O210" s="1" t="b">
        <v>0</v>
      </c>
      <c r="P210" s="1" t="b">
        <v>0</v>
      </c>
      <c r="Q210" s="1" t="s">
        <v>73</v>
      </c>
      <c r="R210" s="18">
        <v>1063</v>
      </c>
      <c r="S210" s="137" t="s">
        <v>994</v>
      </c>
      <c r="Y210" s="62"/>
      <c r="Z210" s="54">
        <f t="shared" si="34"/>
        <v>1</v>
      </c>
      <c r="AA210" s="55" t="str">
        <f t="shared" si="34"/>
        <v xml:space="preserve"> </v>
      </c>
      <c r="AB210" s="49">
        <f t="shared" si="36"/>
        <v>1</v>
      </c>
      <c r="AC210" s="51" t="str">
        <f t="shared" si="36"/>
        <v xml:space="preserve"> </v>
      </c>
      <c r="AD210" s="51" t="str">
        <f t="shared" si="36"/>
        <v xml:space="preserve"> </v>
      </c>
      <c r="AE210" s="51" t="str">
        <f t="shared" si="36"/>
        <v xml:space="preserve"> </v>
      </c>
      <c r="AF210" s="51" t="str">
        <f t="shared" si="36"/>
        <v xml:space="preserve"> </v>
      </c>
      <c r="AG210" s="51" t="str">
        <f t="shared" si="36"/>
        <v xml:space="preserve"> </v>
      </c>
      <c r="AH210" s="50" t="str">
        <f t="shared" si="36"/>
        <v xml:space="preserve"> </v>
      </c>
      <c r="AI210" s="93">
        <f t="shared" si="35"/>
        <v>1</v>
      </c>
      <c r="AK210" s="1"/>
    </row>
    <row r="211" spans="1:37">
      <c r="A211" s="117" t="s">
        <v>1102</v>
      </c>
      <c r="B211" s="40">
        <v>24</v>
      </c>
      <c r="C211" s="30" t="s">
        <v>1228</v>
      </c>
      <c r="D211" s="1" t="s">
        <v>135</v>
      </c>
      <c r="E211" s="1" t="s">
        <v>468</v>
      </c>
      <c r="F211" s="6" t="s">
        <v>1053</v>
      </c>
      <c r="G211" s="1" t="s">
        <v>451</v>
      </c>
      <c r="H211" s="1" t="s">
        <v>452</v>
      </c>
      <c r="I211" s="1" t="s">
        <v>453</v>
      </c>
      <c r="J211" s="1">
        <v>27699</v>
      </c>
      <c r="K211" s="1" t="s">
        <v>1093</v>
      </c>
      <c r="L211" s="1" t="s">
        <v>1559</v>
      </c>
      <c r="M211" s="2" t="s">
        <v>1560</v>
      </c>
      <c r="N211" s="5" t="s">
        <v>1102</v>
      </c>
      <c r="O211" s="1" t="b">
        <v>0</v>
      </c>
      <c r="P211" s="1" t="b">
        <v>0</v>
      </c>
      <c r="Q211" s="1" t="s">
        <v>73</v>
      </c>
      <c r="R211" s="18">
        <v>1061</v>
      </c>
      <c r="S211" s="137" t="s">
        <v>994</v>
      </c>
      <c r="Y211" s="62"/>
      <c r="Z211" s="54">
        <f t="shared" si="34"/>
        <v>1</v>
      </c>
      <c r="AA211" s="55" t="str">
        <f t="shared" si="34"/>
        <v xml:space="preserve"> </v>
      </c>
      <c r="AB211" s="49">
        <f t="shared" si="36"/>
        <v>1</v>
      </c>
      <c r="AC211" s="51" t="str">
        <f t="shared" si="36"/>
        <v xml:space="preserve"> </v>
      </c>
      <c r="AD211" s="51" t="str">
        <f t="shared" si="36"/>
        <v xml:space="preserve"> </v>
      </c>
      <c r="AE211" s="51" t="str">
        <f t="shared" si="36"/>
        <v xml:space="preserve"> </v>
      </c>
      <c r="AF211" s="51" t="str">
        <f t="shared" si="36"/>
        <v xml:space="preserve"> </v>
      </c>
      <c r="AG211" s="51" t="str">
        <f t="shared" si="36"/>
        <v xml:space="preserve"> </v>
      </c>
      <c r="AH211" s="50" t="str">
        <f t="shared" si="36"/>
        <v xml:space="preserve"> </v>
      </c>
      <c r="AI211" s="93">
        <f t="shared" si="35"/>
        <v>1</v>
      </c>
      <c r="AK211" s="1"/>
    </row>
    <row r="212" spans="1:37">
      <c r="A212" s="28" t="s">
        <v>1102</v>
      </c>
      <c r="B212" s="43">
        <v>24</v>
      </c>
      <c r="C212" s="41" t="s">
        <v>1227</v>
      </c>
      <c r="D212" s="15" t="s">
        <v>1561</v>
      </c>
      <c r="E212" s="15" t="s">
        <v>462</v>
      </c>
      <c r="F212" s="139" t="s">
        <v>1053</v>
      </c>
      <c r="G212" s="140" t="s">
        <v>451</v>
      </c>
      <c r="H212" s="140" t="s">
        <v>452</v>
      </c>
      <c r="I212" s="140" t="s">
        <v>453</v>
      </c>
      <c r="J212" s="10">
        <v>27699</v>
      </c>
      <c r="K212" s="15" t="s">
        <v>1562</v>
      </c>
      <c r="L212" s="10"/>
      <c r="M212" s="17" t="s">
        <v>1563</v>
      </c>
      <c r="N212" s="28" t="s">
        <v>1102</v>
      </c>
      <c r="O212" s="10"/>
      <c r="P212" s="10"/>
      <c r="Q212" s="15" t="s">
        <v>73</v>
      </c>
      <c r="R212" s="16">
        <v>1144</v>
      </c>
      <c r="S212" s="137" t="s">
        <v>994</v>
      </c>
      <c r="Y212" s="1"/>
      <c r="Z212" s="73">
        <f t="shared" si="34"/>
        <v>1</v>
      </c>
      <c r="AA212" s="74" t="str">
        <f t="shared" si="34"/>
        <v xml:space="preserve"> </v>
      </c>
      <c r="AB212" s="49">
        <f t="shared" si="36"/>
        <v>1</v>
      </c>
      <c r="AC212" s="51" t="str">
        <f t="shared" si="36"/>
        <v xml:space="preserve"> </v>
      </c>
      <c r="AD212" s="51" t="str">
        <f t="shared" si="36"/>
        <v xml:space="preserve"> </v>
      </c>
      <c r="AE212" s="51" t="str">
        <f t="shared" si="36"/>
        <v xml:space="preserve"> </v>
      </c>
      <c r="AF212" s="51" t="str">
        <f t="shared" si="36"/>
        <v xml:space="preserve"> </v>
      </c>
      <c r="AG212" s="51" t="str">
        <f t="shared" si="36"/>
        <v xml:space="preserve"> </v>
      </c>
      <c r="AH212" s="50" t="str">
        <f t="shared" si="36"/>
        <v xml:space="preserve"> </v>
      </c>
      <c r="AI212" s="93">
        <f t="shared" si="35"/>
        <v>1</v>
      </c>
      <c r="AK212" s="1"/>
    </row>
    <row r="213" spans="1:37">
      <c r="A213" s="28" t="s">
        <v>1102</v>
      </c>
      <c r="B213" s="43">
        <v>24</v>
      </c>
      <c r="C213" s="41" t="s">
        <v>1227</v>
      </c>
      <c r="D213" s="15" t="s">
        <v>405</v>
      </c>
      <c r="E213" s="15" t="s">
        <v>1564</v>
      </c>
      <c r="F213" s="139" t="s">
        <v>1053</v>
      </c>
      <c r="G213" s="140" t="s">
        <v>451</v>
      </c>
      <c r="H213" s="140" t="s">
        <v>452</v>
      </c>
      <c r="I213" s="140" t="s">
        <v>453</v>
      </c>
      <c r="J213" s="10">
        <v>27699</v>
      </c>
      <c r="K213" s="15" t="s">
        <v>1565</v>
      </c>
      <c r="L213" s="10" t="s">
        <v>1566</v>
      </c>
      <c r="M213" s="17" t="s">
        <v>1567</v>
      </c>
      <c r="N213" s="28" t="s">
        <v>1102</v>
      </c>
      <c r="O213" s="10"/>
      <c r="P213" s="10"/>
      <c r="Q213" s="15" t="s">
        <v>73</v>
      </c>
      <c r="R213" s="16">
        <v>1141</v>
      </c>
      <c r="S213" s="137" t="s">
        <v>994</v>
      </c>
      <c r="Y213" s="1"/>
      <c r="Z213" s="73">
        <f t="shared" si="34"/>
        <v>1</v>
      </c>
      <c r="AA213" s="74" t="str">
        <f t="shared" si="34"/>
        <v xml:space="preserve"> </v>
      </c>
      <c r="AB213" s="49">
        <f t="shared" si="36"/>
        <v>1</v>
      </c>
      <c r="AC213" s="51" t="str">
        <f t="shared" si="36"/>
        <v xml:space="preserve"> </v>
      </c>
      <c r="AD213" s="51" t="str">
        <f t="shared" si="36"/>
        <v xml:space="preserve"> </v>
      </c>
      <c r="AE213" s="51" t="str">
        <f t="shared" si="36"/>
        <v xml:space="preserve"> </v>
      </c>
      <c r="AF213" s="51" t="str">
        <f t="shared" si="36"/>
        <v xml:space="preserve"> </v>
      </c>
      <c r="AG213" s="51" t="str">
        <f t="shared" si="36"/>
        <v xml:space="preserve"> </v>
      </c>
      <c r="AH213" s="50" t="str">
        <f t="shared" si="36"/>
        <v xml:space="preserve"> </v>
      </c>
      <c r="AI213" s="93">
        <f t="shared" si="35"/>
        <v>1</v>
      </c>
      <c r="AK213" s="1"/>
    </row>
    <row r="214" spans="1:37">
      <c r="A214" s="28" t="s">
        <v>1102</v>
      </c>
      <c r="B214" s="43">
        <v>24</v>
      </c>
      <c r="C214" s="41" t="s">
        <v>1227</v>
      </c>
      <c r="D214" s="15" t="s">
        <v>962</v>
      </c>
      <c r="E214" s="15" t="s">
        <v>1568</v>
      </c>
      <c r="F214" s="139" t="s">
        <v>1053</v>
      </c>
      <c r="G214" s="140" t="s">
        <v>451</v>
      </c>
      <c r="H214" s="140" t="s">
        <v>452</v>
      </c>
      <c r="I214" s="140" t="s">
        <v>453</v>
      </c>
      <c r="J214" s="10">
        <v>27699</v>
      </c>
      <c r="K214" s="15" t="s">
        <v>1569</v>
      </c>
      <c r="L214" s="10"/>
      <c r="M214" s="17" t="s">
        <v>1570</v>
      </c>
      <c r="N214" s="28" t="s">
        <v>1102</v>
      </c>
      <c r="O214" s="10"/>
      <c r="P214" s="10"/>
      <c r="Q214" s="15" t="s">
        <v>73</v>
      </c>
      <c r="R214" s="16">
        <v>1147</v>
      </c>
      <c r="S214" s="137" t="s">
        <v>994</v>
      </c>
      <c r="Y214" s="1"/>
      <c r="Z214" s="73">
        <f t="shared" si="34"/>
        <v>1</v>
      </c>
      <c r="AA214" s="74" t="str">
        <f t="shared" si="34"/>
        <v xml:space="preserve"> </v>
      </c>
      <c r="AB214" s="49">
        <f t="shared" si="36"/>
        <v>1</v>
      </c>
      <c r="AC214" s="51" t="str">
        <f t="shared" si="36"/>
        <v xml:space="preserve"> </v>
      </c>
      <c r="AD214" s="51" t="str">
        <f t="shared" si="36"/>
        <v xml:space="preserve"> </v>
      </c>
      <c r="AE214" s="51" t="str">
        <f t="shared" si="36"/>
        <v xml:space="preserve"> </v>
      </c>
      <c r="AF214" s="51" t="str">
        <f t="shared" si="36"/>
        <v xml:space="preserve"> </v>
      </c>
      <c r="AG214" s="51" t="str">
        <f t="shared" si="36"/>
        <v xml:space="preserve"> </v>
      </c>
      <c r="AH214" s="50" t="str">
        <f t="shared" si="36"/>
        <v xml:space="preserve"> </v>
      </c>
      <c r="AI214" s="93">
        <f t="shared" si="35"/>
        <v>1</v>
      </c>
      <c r="AK214" s="1"/>
    </row>
    <row r="215" spans="1:37">
      <c r="A215" s="28" t="s">
        <v>1102</v>
      </c>
      <c r="B215" s="43">
        <v>24</v>
      </c>
      <c r="C215" s="41" t="s">
        <v>1227</v>
      </c>
      <c r="D215" s="15" t="s">
        <v>1571</v>
      </c>
      <c r="E215" s="15" t="s">
        <v>174</v>
      </c>
      <c r="F215" s="139" t="s">
        <v>1053</v>
      </c>
      <c r="G215" s="140" t="s">
        <v>451</v>
      </c>
      <c r="H215" s="140" t="s">
        <v>452</v>
      </c>
      <c r="I215" s="140" t="s">
        <v>453</v>
      </c>
      <c r="J215" s="10">
        <v>27699</v>
      </c>
      <c r="K215" s="15" t="s">
        <v>1572</v>
      </c>
      <c r="L215" s="10"/>
      <c r="M215" s="17" t="s">
        <v>1573</v>
      </c>
      <c r="N215" s="28" t="s">
        <v>1102</v>
      </c>
      <c r="O215" s="10"/>
      <c r="P215" s="10"/>
      <c r="Q215" s="15" t="s">
        <v>73</v>
      </c>
      <c r="R215" s="16">
        <v>1145</v>
      </c>
      <c r="S215" s="137" t="s">
        <v>994</v>
      </c>
      <c r="Y215" s="1"/>
      <c r="Z215" s="73">
        <f t="shared" si="34"/>
        <v>1</v>
      </c>
      <c r="AA215" s="74" t="str">
        <f t="shared" si="34"/>
        <v xml:space="preserve"> </v>
      </c>
      <c r="AB215" s="49">
        <f t="shared" si="36"/>
        <v>1</v>
      </c>
      <c r="AC215" s="51" t="str">
        <f t="shared" si="36"/>
        <v xml:space="preserve"> </v>
      </c>
      <c r="AD215" s="51" t="str">
        <f t="shared" si="36"/>
        <v xml:space="preserve"> </v>
      </c>
      <c r="AE215" s="51" t="str">
        <f t="shared" si="36"/>
        <v xml:space="preserve"> </v>
      </c>
      <c r="AF215" s="51" t="str">
        <f t="shared" si="36"/>
        <v xml:space="preserve"> </v>
      </c>
      <c r="AG215" s="51" t="str">
        <f t="shared" si="36"/>
        <v xml:space="preserve"> </v>
      </c>
      <c r="AH215" s="50" t="str">
        <f t="shared" si="36"/>
        <v xml:space="preserve"> </v>
      </c>
      <c r="AI215" s="93">
        <f t="shared" si="35"/>
        <v>1</v>
      </c>
      <c r="AK215" s="1"/>
    </row>
    <row r="216" spans="1:37">
      <c r="A216" s="117" t="s">
        <v>1102</v>
      </c>
      <c r="B216" s="40">
        <v>24</v>
      </c>
      <c r="C216" s="30" t="s">
        <v>1228</v>
      </c>
      <c r="D216" s="1" t="s">
        <v>461</v>
      </c>
      <c r="E216" s="1" t="s">
        <v>560</v>
      </c>
      <c r="F216" s="6" t="s">
        <v>1053</v>
      </c>
      <c r="G216" s="1" t="s">
        <v>451</v>
      </c>
      <c r="H216" s="1" t="s">
        <v>452</v>
      </c>
      <c r="I216" s="1" t="s">
        <v>453</v>
      </c>
      <c r="J216" s="1">
        <v>27699</v>
      </c>
      <c r="K216" s="1" t="s">
        <v>573</v>
      </c>
      <c r="M216" s="2" t="s">
        <v>1574</v>
      </c>
      <c r="N216" s="5" t="s">
        <v>1102</v>
      </c>
      <c r="O216" s="1" t="b">
        <v>0</v>
      </c>
      <c r="P216" s="1" t="b">
        <v>0</v>
      </c>
      <c r="Q216" s="1" t="s">
        <v>73</v>
      </c>
      <c r="R216" s="18">
        <v>1056</v>
      </c>
      <c r="S216" s="137" t="s">
        <v>994</v>
      </c>
      <c r="Y216" s="62"/>
      <c r="Z216" s="54">
        <f t="shared" si="34"/>
        <v>1</v>
      </c>
      <c r="AA216" s="55" t="str">
        <f t="shared" si="34"/>
        <v xml:space="preserve"> </v>
      </c>
      <c r="AB216" s="49">
        <f t="shared" si="36"/>
        <v>1</v>
      </c>
      <c r="AC216" s="51" t="str">
        <f t="shared" si="36"/>
        <v xml:space="preserve"> </v>
      </c>
      <c r="AD216" s="51" t="str">
        <f t="shared" si="36"/>
        <v xml:space="preserve"> </v>
      </c>
      <c r="AE216" s="51" t="str">
        <f t="shared" si="36"/>
        <v xml:space="preserve"> </v>
      </c>
      <c r="AF216" s="51" t="str">
        <f t="shared" si="36"/>
        <v xml:space="preserve"> </v>
      </c>
      <c r="AG216" s="51" t="str">
        <f t="shared" si="36"/>
        <v xml:space="preserve"> </v>
      </c>
      <c r="AH216" s="50" t="str">
        <f t="shared" si="36"/>
        <v xml:space="preserve"> </v>
      </c>
      <c r="AI216" s="93">
        <f t="shared" si="35"/>
        <v>1</v>
      </c>
      <c r="AK216" s="1"/>
    </row>
    <row r="217" spans="1:37">
      <c r="A217" s="28" t="s">
        <v>1102</v>
      </c>
      <c r="B217" s="43">
        <v>24</v>
      </c>
      <c r="C217" s="41" t="s">
        <v>1227</v>
      </c>
      <c r="D217" s="15" t="s">
        <v>425</v>
      </c>
      <c r="E217" s="15" t="s">
        <v>1575</v>
      </c>
      <c r="F217" s="139" t="s">
        <v>1053</v>
      </c>
      <c r="G217" s="140" t="s">
        <v>451</v>
      </c>
      <c r="H217" s="140" t="s">
        <v>452</v>
      </c>
      <c r="I217" s="140" t="s">
        <v>453</v>
      </c>
      <c r="J217" s="10">
        <v>27699</v>
      </c>
      <c r="K217" s="15" t="s">
        <v>1569</v>
      </c>
      <c r="L217" s="10"/>
      <c r="M217" s="17" t="s">
        <v>1576</v>
      </c>
      <c r="N217" s="28" t="s">
        <v>1102</v>
      </c>
      <c r="O217" s="10"/>
      <c r="P217" s="10"/>
      <c r="Q217" s="15" t="s">
        <v>73</v>
      </c>
      <c r="R217" s="16">
        <v>1142</v>
      </c>
      <c r="S217" s="137" t="s">
        <v>994</v>
      </c>
      <c r="Y217" s="1"/>
      <c r="Z217" s="73">
        <f t="shared" si="34"/>
        <v>1</v>
      </c>
      <c r="AA217" s="74" t="str">
        <f t="shared" si="34"/>
        <v xml:space="preserve"> </v>
      </c>
      <c r="AB217" s="49">
        <f t="shared" si="36"/>
        <v>1</v>
      </c>
      <c r="AC217" s="51" t="str">
        <f t="shared" si="36"/>
        <v xml:space="preserve"> </v>
      </c>
      <c r="AD217" s="51" t="str">
        <f t="shared" si="36"/>
        <v xml:space="preserve"> </v>
      </c>
      <c r="AE217" s="51" t="str">
        <f t="shared" si="36"/>
        <v xml:space="preserve"> </v>
      </c>
      <c r="AF217" s="51" t="str">
        <f t="shared" si="36"/>
        <v xml:space="preserve"> </v>
      </c>
      <c r="AG217" s="51" t="str">
        <f t="shared" si="36"/>
        <v xml:space="preserve"> </v>
      </c>
      <c r="AH217" s="50" t="str">
        <f t="shared" si="36"/>
        <v xml:space="preserve"> </v>
      </c>
      <c r="AI217" s="93">
        <f t="shared" si="35"/>
        <v>1</v>
      </c>
      <c r="AK217" s="1"/>
    </row>
    <row r="218" spans="1:37">
      <c r="A218" s="33" t="s">
        <v>1105</v>
      </c>
      <c r="B218" s="42" t="s">
        <v>1247</v>
      </c>
      <c r="C218" s="42" t="s">
        <v>1247</v>
      </c>
      <c r="D218" s="20" t="s">
        <v>1002</v>
      </c>
      <c r="E218" s="20" t="s">
        <v>1002</v>
      </c>
      <c r="F218" s="20" t="s">
        <v>625</v>
      </c>
      <c r="G218" s="21"/>
      <c r="H218" s="21"/>
      <c r="I218" s="34" t="s">
        <v>204</v>
      </c>
      <c r="J218" s="22"/>
      <c r="K218" s="22"/>
      <c r="L218" s="42" t="s">
        <v>1247</v>
      </c>
      <c r="M218" s="42" t="s">
        <v>1247</v>
      </c>
      <c r="N218" s="71"/>
      <c r="O218" s="22"/>
      <c r="P218" s="22"/>
      <c r="Q218" s="131" t="s">
        <v>1247</v>
      </c>
      <c r="R218" s="95">
        <v>0</v>
      </c>
      <c r="S218" s="96" t="s">
        <v>1247</v>
      </c>
      <c r="T218" s="22"/>
      <c r="U218" s="22"/>
      <c r="V218" s="22"/>
      <c r="W218" s="22"/>
      <c r="X218" s="22"/>
      <c r="Y218" s="92"/>
      <c r="Z218" s="87" t="str">
        <f>IF(AND($A218="Y", $Q218=Z$3),1," ")</f>
        <v xml:space="preserve"> </v>
      </c>
      <c r="AA218" s="88" t="str">
        <f>IF(AND($A218="Y", $Q218=AA$3),1," ")</f>
        <v xml:space="preserve"> </v>
      </c>
      <c r="AB218" s="89" t="str">
        <f t="shared" ref="AB218:AH219" si="37">IF(AND($A218="Y", $S218=AB$3),1," ")</f>
        <v xml:space="preserve"> </v>
      </c>
      <c r="AC218" s="90" t="str">
        <f t="shared" si="37"/>
        <v xml:space="preserve"> </v>
      </c>
      <c r="AD218" s="90" t="str">
        <f t="shared" si="37"/>
        <v xml:space="preserve"> </v>
      </c>
      <c r="AE218" s="90" t="str">
        <f t="shared" si="37"/>
        <v xml:space="preserve"> </v>
      </c>
      <c r="AF218" s="90" t="str">
        <f t="shared" si="37"/>
        <v xml:space="preserve"> </v>
      </c>
      <c r="AG218" s="90" t="str">
        <f t="shared" si="37"/>
        <v xml:space="preserve"> </v>
      </c>
      <c r="AH218" s="91" t="str">
        <f t="shared" si="37"/>
        <v xml:space="preserve"> </v>
      </c>
      <c r="AI218" s="94">
        <f>SUM(AB218:AH218)</f>
        <v>0</v>
      </c>
      <c r="AK218" s="1"/>
    </row>
    <row r="219" spans="1:37">
      <c r="A219" s="32" t="s">
        <v>1102</v>
      </c>
      <c r="B219" s="30">
        <v>32</v>
      </c>
      <c r="C219" s="30" t="s">
        <v>1228</v>
      </c>
      <c r="D219" s="1" t="s">
        <v>546</v>
      </c>
      <c r="E219" s="1" t="s">
        <v>547</v>
      </c>
      <c r="F219" s="14" t="s">
        <v>1045</v>
      </c>
      <c r="G219" s="143" t="s">
        <v>1577</v>
      </c>
      <c r="H219" s="144" t="s">
        <v>437</v>
      </c>
      <c r="I219" s="144" t="s">
        <v>438</v>
      </c>
      <c r="J219" s="18">
        <v>68509</v>
      </c>
      <c r="K219" s="144" t="s">
        <v>548</v>
      </c>
      <c r="L219" s="1" t="s">
        <v>1329</v>
      </c>
      <c r="M219" s="83" t="s">
        <v>945</v>
      </c>
      <c r="N219" s="5"/>
      <c r="Q219" s="125" t="s">
        <v>27</v>
      </c>
      <c r="R219" s="145">
        <v>896</v>
      </c>
      <c r="S219" s="133" t="s">
        <v>1000</v>
      </c>
      <c r="Y219" s="62"/>
      <c r="Z219" s="68" t="str">
        <f>IF(AND($A219="Y", $Q219=Z$3),1," ")</f>
        <v xml:space="preserve"> </v>
      </c>
      <c r="AA219" s="69">
        <v>1</v>
      </c>
      <c r="AB219" s="49" t="str">
        <f t="shared" si="37"/>
        <v xml:space="preserve"> </v>
      </c>
      <c r="AC219" s="51" t="str">
        <f t="shared" si="37"/>
        <v xml:space="preserve"> </v>
      </c>
      <c r="AD219" s="51">
        <f t="shared" si="37"/>
        <v>1</v>
      </c>
      <c r="AE219" s="51" t="str">
        <f t="shared" si="37"/>
        <v xml:space="preserve"> </v>
      </c>
      <c r="AF219" s="51" t="str">
        <f t="shared" si="37"/>
        <v xml:space="preserve"> </v>
      </c>
      <c r="AG219" s="51" t="str">
        <f t="shared" si="37"/>
        <v xml:space="preserve"> </v>
      </c>
      <c r="AH219" s="50" t="str">
        <f t="shared" si="37"/>
        <v xml:space="preserve"> </v>
      </c>
      <c r="AI219" s="93">
        <f>SUM(AB219:AH219)</f>
        <v>1</v>
      </c>
      <c r="AK219" s="1"/>
    </row>
    <row r="220" spans="1:37" ht="15">
      <c r="A220" s="5" t="s">
        <v>1102</v>
      </c>
      <c r="B220" s="30">
        <v>18</v>
      </c>
      <c r="C220" s="30" t="s">
        <v>1228</v>
      </c>
      <c r="D220" s="1" t="s">
        <v>675</v>
      </c>
      <c r="E220" s="1" t="s">
        <v>676</v>
      </c>
      <c r="F220" s="1" t="s">
        <v>164</v>
      </c>
      <c r="G220" s="1" t="s">
        <v>165</v>
      </c>
      <c r="H220" s="1" t="s">
        <v>166</v>
      </c>
      <c r="I220" s="1" t="s">
        <v>167</v>
      </c>
      <c r="J220" s="1" t="s">
        <v>168</v>
      </c>
      <c r="K220" s="6" t="s">
        <v>1086</v>
      </c>
      <c r="L220" s="1" t="s">
        <v>1674</v>
      </c>
      <c r="M220" s="67" t="s">
        <v>1664</v>
      </c>
      <c r="N220" s="5"/>
      <c r="O220" s="1" t="b">
        <v>1</v>
      </c>
      <c r="P220" s="1" t="b">
        <v>1</v>
      </c>
      <c r="Q220" s="6" t="s">
        <v>73</v>
      </c>
      <c r="R220" s="18">
        <v>899</v>
      </c>
      <c r="S220" s="134" t="s">
        <v>997</v>
      </c>
      <c r="W220" s="1">
        <v>9</v>
      </c>
      <c r="Y220" s="62"/>
      <c r="Z220" s="54">
        <f t="shared" ref="Z220:AA246" si="38">IF(AND($A220="Y", $Q220=Z$3),1," ")</f>
        <v>1</v>
      </c>
      <c r="AA220" s="55" t="str">
        <f t="shared" ref="AA220:AA224" si="39">IF(AND($A220="Y", $Q220=AA$3),1," ")</f>
        <v xml:space="preserve"> </v>
      </c>
      <c r="AB220" s="49" t="str">
        <f t="shared" ref="AB220:AH224" si="40">IF(AND($A220="Y", $S220=AB$3),1," ")</f>
        <v xml:space="preserve"> </v>
      </c>
      <c r="AC220" s="51" t="str">
        <f t="shared" si="40"/>
        <v xml:space="preserve"> </v>
      </c>
      <c r="AD220" s="51" t="str">
        <f t="shared" si="40"/>
        <v xml:space="preserve"> </v>
      </c>
      <c r="AE220" s="51">
        <f t="shared" si="40"/>
        <v>1</v>
      </c>
      <c r="AF220" s="51" t="str">
        <f t="shared" si="40"/>
        <v xml:space="preserve"> </v>
      </c>
      <c r="AG220" s="51" t="str">
        <f t="shared" si="40"/>
        <v xml:space="preserve"> </v>
      </c>
      <c r="AH220" s="50" t="str">
        <f t="shared" si="40"/>
        <v xml:space="preserve"> </v>
      </c>
      <c r="AI220" s="93">
        <f t="shared" si="35"/>
        <v>1</v>
      </c>
      <c r="AK220" s="1"/>
    </row>
    <row r="221" spans="1:37" ht="15">
      <c r="A221" s="5" t="s">
        <v>1102</v>
      </c>
      <c r="B221" s="30">
        <v>18</v>
      </c>
      <c r="C221" s="30" t="s">
        <v>1228</v>
      </c>
      <c r="D221" s="1" t="s">
        <v>1007</v>
      </c>
      <c r="E221" s="1" t="s">
        <v>746</v>
      </c>
      <c r="F221" s="1" t="s">
        <v>164</v>
      </c>
      <c r="G221" s="1" t="s">
        <v>165</v>
      </c>
      <c r="H221" s="1" t="s">
        <v>166</v>
      </c>
      <c r="I221" s="1" t="s">
        <v>167</v>
      </c>
      <c r="J221" s="1" t="s">
        <v>168</v>
      </c>
      <c r="K221" s="6" t="s">
        <v>1086</v>
      </c>
      <c r="L221" s="1" t="s">
        <v>1675</v>
      </c>
      <c r="M221" s="67" t="s">
        <v>1666</v>
      </c>
      <c r="N221" s="5" t="s">
        <v>1102</v>
      </c>
      <c r="O221" s="1" t="b">
        <v>0</v>
      </c>
      <c r="P221" s="1" t="b">
        <v>0</v>
      </c>
      <c r="Q221" s="6" t="s">
        <v>73</v>
      </c>
      <c r="R221" s="18">
        <v>1046</v>
      </c>
      <c r="S221" s="134" t="s">
        <v>997</v>
      </c>
      <c r="W221" s="1">
        <v>12</v>
      </c>
      <c r="Y221" s="62"/>
      <c r="Z221" s="54">
        <f t="shared" si="38"/>
        <v>1</v>
      </c>
      <c r="AA221" s="55" t="str">
        <f t="shared" si="39"/>
        <v xml:space="preserve"> </v>
      </c>
      <c r="AB221" s="49" t="str">
        <f t="shared" si="40"/>
        <v xml:space="preserve"> </v>
      </c>
      <c r="AC221" s="51" t="str">
        <f t="shared" si="40"/>
        <v xml:space="preserve"> </v>
      </c>
      <c r="AD221" s="51" t="str">
        <f t="shared" si="40"/>
        <v xml:space="preserve"> </v>
      </c>
      <c r="AE221" s="51">
        <f t="shared" si="40"/>
        <v>1</v>
      </c>
      <c r="AF221" s="51" t="str">
        <f t="shared" si="40"/>
        <v xml:space="preserve"> </v>
      </c>
      <c r="AG221" s="51" t="str">
        <f t="shared" si="40"/>
        <v xml:space="preserve"> </v>
      </c>
      <c r="AH221" s="50" t="str">
        <f t="shared" si="40"/>
        <v xml:space="preserve"> </v>
      </c>
      <c r="AI221" s="93">
        <f t="shared" si="35"/>
        <v>1</v>
      </c>
      <c r="AK221" s="1"/>
    </row>
    <row r="222" spans="1:37" ht="15">
      <c r="A222" s="5" t="s">
        <v>1102</v>
      </c>
      <c r="B222" s="30">
        <v>18</v>
      </c>
      <c r="C222" s="30" t="s">
        <v>1228</v>
      </c>
      <c r="D222" s="1" t="s">
        <v>234</v>
      </c>
      <c r="E222" s="1" t="s">
        <v>1006</v>
      </c>
      <c r="F222" s="1" t="s">
        <v>164</v>
      </c>
      <c r="G222" s="1" t="s">
        <v>165</v>
      </c>
      <c r="H222" s="1" t="s">
        <v>166</v>
      </c>
      <c r="I222" s="1" t="s">
        <v>167</v>
      </c>
      <c r="J222" s="1" t="s">
        <v>168</v>
      </c>
      <c r="K222" s="150" t="s">
        <v>1678</v>
      </c>
      <c r="L222" s="1" t="s">
        <v>1679</v>
      </c>
      <c r="M222" s="67" t="s">
        <v>1665</v>
      </c>
      <c r="N222" s="5" t="s">
        <v>1102</v>
      </c>
      <c r="O222" s="1" t="b">
        <v>0</v>
      </c>
      <c r="P222" s="1" t="b">
        <v>0</v>
      </c>
      <c r="Q222" s="6" t="s">
        <v>73</v>
      </c>
      <c r="R222" s="18">
        <v>1045</v>
      </c>
      <c r="S222" s="134" t="s">
        <v>997</v>
      </c>
      <c r="W222" s="1">
        <v>11</v>
      </c>
      <c r="Y222" s="62"/>
      <c r="Z222" s="54">
        <f>IF(AND($A222="Y", $Q222=Z$3),1," ")</f>
        <v>1</v>
      </c>
      <c r="AA222" s="55" t="str">
        <f t="shared" si="39"/>
        <v xml:space="preserve"> </v>
      </c>
      <c r="AB222" s="49" t="str">
        <f t="shared" ref="AB222:AH222" si="41">IF(AND($A222="Y", $S222=AB$3),1," ")</f>
        <v xml:space="preserve"> </v>
      </c>
      <c r="AC222" s="51" t="str">
        <f t="shared" si="41"/>
        <v xml:space="preserve"> </v>
      </c>
      <c r="AD222" s="51" t="str">
        <f t="shared" si="41"/>
        <v xml:space="preserve"> </v>
      </c>
      <c r="AE222" s="51">
        <f t="shared" si="41"/>
        <v>1</v>
      </c>
      <c r="AF222" s="51" t="str">
        <f t="shared" si="41"/>
        <v xml:space="preserve"> </v>
      </c>
      <c r="AG222" s="51" t="str">
        <f t="shared" si="41"/>
        <v xml:space="preserve"> </v>
      </c>
      <c r="AH222" s="50" t="str">
        <f t="shared" si="41"/>
        <v xml:space="preserve"> </v>
      </c>
      <c r="AI222" s="93">
        <f>SUM(AB222:AH222)</f>
        <v>1</v>
      </c>
      <c r="AK222" s="1"/>
    </row>
    <row r="223" spans="1:37" ht="15">
      <c r="A223" s="5" t="s">
        <v>1102</v>
      </c>
      <c r="B223" s="30">
        <v>18</v>
      </c>
      <c r="C223" s="30" t="s">
        <v>1228</v>
      </c>
      <c r="D223" s="18" t="s">
        <v>1008</v>
      </c>
      <c r="E223" s="18" t="s">
        <v>1009</v>
      </c>
      <c r="F223" s="1" t="s">
        <v>164</v>
      </c>
      <c r="G223" s="1" t="s">
        <v>165</v>
      </c>
      <c r="H223" s="1" t="s">
        <v>166</v>
      </c>
      <c r="I223" s="1" t="s">
        <v>167</v>
      </c>
      <c r="J223" s="1" t="s">
        <v>168</v>
      </c>
      <c r="K223" s="6" t="s">
        <v>1086</v>
      </c>
      <c r="L223" s="1" t="s">
        <v>1676</v>
      </c>
      <c r="M223" s="67" t="s">
        <v>1667</v>
      </c>
      <c r="N223" s="5" t="s">
        <v>1102</v>
      </c>
      <c r="O223" s="1" t="b">
        <v>0</v>
      </c>
      <c r="P223" s="1" t="b">
        <v>0</v>
      </c>
      <c r="Q223" s="6" t="s">
        <v>73</v>
      </c>
      <c r="R223" s="18">
        <v>1047</v>
      </c>
      <c r="S223" s="134" t="s">
        <v>997</v>
      </c>
      <c r="W223" s="1">
        <v>13</v>
      </c>
      <c r="Y223" s="62"/>
      <c r="Z223" s="54">
        <f t="shared" si="38"/>
        <v>1</v>
      </c>
      <c r="AA223" s="55" t="str">
        <f t="shared" si="39"/>
        <v xml:space="preserve"> </v>
      </c>
      <c r="AB223" s="49" t="str">
        <f t="shared" si="40"/>
        <v xml:space="preserve"> </v>
      </c>
      <c r="AC223" s="51" t="str">
        <f t="shared" si="40"/>
        <v xml:space="preserve"> </v>
      </c>
      <c r="AD223" s="51" t="str">
        <f t="shared" si="40"/>
        <v xml:space="preserve"> </v>
      </c>
      <c r="AE223" s="51">
        <f t="shared" si="40"/>
        <v>1</v>
      </c>
      <c r="AF223" s="51" t="str">
        <f t="shared" si="40"/>
        <v xml:space="preserve"> </v>
      </c>
      <c r="AG223" s="51" t="str">
        <f t="shared" si="40"/>
        <v xml:space="preserve"> </v>
      </c>
      <c r="AH223" s="50" t="str">
        <f t="shared" si="40"/>
        <v xml:space="preserve"> </v>
      </c>
      <c r="AI223" s="93">
        <f t="shared" si="35"/>
        <v>1</v>
      </c>
      <c r="AK223" s="1"/>
    </row>
    <row r="224" spans="1:37" ht="15">
      <c r="A224" s="28" t="s">
        <v>1102</v>
      </c>
      <c r="B224" s="41">
        <v>18</v>
      </c>
      <c r="C224" s="41" t="s">
        <v>1227</v>
      </c>
      <c r="D224" s="16" t="s">
        <v>173</v>
      </c>
      <c r="E224" s="29" t="s">
        <v>174</v>
      </c>
      <c r="F224" s="16" t="s">
        <v>164</v>
      </c>
      <c r="G224" s="10" t="s">
        <v>165</v>
      </c>
      <c r="H224" s="15" t="s">
        <v>166</v>
      </c>
      <c r="I224" s="15" t="s">
        <v>167</v>
      </c>
      <c r="J224" s="136" t="s">
        <v>168</v>
      </c>
      <c r="K224" s="10" t="s">
        <v>171</v>
      </c>
      <c r="L224" s="10" t="s">
        <v>1677</v>
      </c>
      <c r="M224" s="17" t="s">
        <v>1663</v>
      </c>
      <c r="N224" s="28" t="s">
        <v>1102</v>
      </c>
      <c r="O224" s="24" t="b">
        <v>1</v>
      </c>
      <c r="P224" s="24" t="b">
        <v>1</v>
      </c>
      <c r="Q224" s="10" t="s">
        <v>73</v>
      </c>
      <c r="R224" s="16">
        <v>1217</v>
      </c>
      <c r="S224" s="134" t="s">
        <v>997</v>
      </c>
      <c r="Y224" s="62"/>
      <c r="Z224" s="54">
        <f t="shared" si="38"/>
        <v>1</v>
      </c>
      <c r="AA224" s="55" t="str">
        <f t="shared" si="39"/>
        <v xml:space="preserve"> </v>
      </c>
      <c r="AB224" s="49" t="str">
        <f t="shared" si="40"/>
        <v xml:space="preserve"> </v>
      </c>
      <c r="AC224" s="51" t="str">
        <f t="shared" si="40"/>
        <v xml:space="preserve"> </v>
      </c>
      <c r="AD224" s="51" t="str">
        <f t="shared" si="40"/>
        <v xml:space="preserve"> </v>
      </c>
      <c r="AE224" s="51">
        <f t="shared" si="40"/>
        <v>1</v>
      </c>
      <c r="AF224" s="51" t="str">
        <f t="shared" si="40"/>
        <v xml:space="preserve"> </v>
      </c>
      <c r="AG224" s="51" t="str">
        <f t="shared" si="40"/>
        <v xml:space="preserve"> </v>
      </c>
      <c r="AH224" s="50" t="str">
        <f t="shared" si="40"/>
        <v xml:space="preserve"> </v>
      </c>
      <c r="AI224" s="93">
        <f t="shared" ref="AI224" si="42">SUM(AB224:AH224)</f>
        <v>1</v>
      </c>
      <c r="AK224" s="1"/>
    </row>
    <row r="225" spans="1:37">
      <c r="A225" s="5" t="s">
        <v>1102</v>
      </c>
      <c r="B225" s="40" t="s">
        <v>1269</v>
      </c>
      <c r="C225" s="30" t="s">
        <v>1228</v>
      </c>
      <c r="D225" s="144" t="s">
        <v>169</v>
      </c>
      <c r="E225" s="144" t="s">
        <v>170</v>
      </c>
      <c r="F225" s="1" t="s">
        <v>164</v>
      </c>
      <c r="G225" s="1" t="s">
        <v>165</v>
      </c>
      <c r="H225" s="1" t="s">
        <v>166</v>
      </c>
      <c r="I225" s="1" t="s">
        <v>167</v>
      </c>
      <c r="J225" s="1" t="s">
        <v>168</v>
      </c>
      <c r="K225" s="144" t="s">
        <v>1086</v>
      </c>
      <c r="L225" s="1" t="s">
        <v>600</v>
      </c>
      <c r="M225" s="19" t="s">
        <v>172</v>
      </c>
      <c r="N225" s="5"/>
      <c r="Q225" s="6" t="s">
        <v>27</v>
      </c>
      <c r="R225" s="18">
        <v>657</v>
      </c>
      <c r="S225" s="134" t="s">
        <v>997</v>
      </c>
      <c r="Y225" s="62"/>
      <c r="Z225" s="54" t="str">
        <f t="shared" si="38"/>
        <v xml:space="preserve"> </v>
      </c>
      <c r="AA225" s="55">
        <v>1</v>
      </c>
      <c r="AB225" s="49"/>
      <c r="AC225" s="51"/>
      <c r="AD225" s="51"/>
      <c r="AE225" s="51">
        <v>1</v>
      </c>
      <c r="AF225" s="51"/>
      <c r="AG225" s="51"/>
      <c r="AH225" s="50"/>
      <c r="AI225" s="93">
        <f t="shared" si="35"/>
        <v>1</v>
      </c>
      <c r="AK225" s="1"/>
    </row>
    <row r="226" spans="1:37">
      <c r="A226" s="28" t="s">
        <v>1102</v>
      </c>
      <c r="B226" s="41">
        <v>22</v>
      </c>
      <c r="C226" s="41" t="s">
        <v>1227</v>
      </c>
      <c r="D226" s="16" t="s">
        <v>971</v>
      </c>
      <c r="E226" s="29" t="s">
        <v>38</v>
      </c>
      <c r="F226" s="16" t="s">
        <v>1578</v>
      </c>
      <c r="G226" s="10" t="s">
        <v>1579</v>
      </c>
      <c r="H226" s="15" t="s">
        <v>39</v>
      </c>
      <c r="I226" s="15" t="s">
        <v>40</v>
      </c>
      <c r="J226" s="136" t="s">
        <v>41</v>
      </c>
      <c r="K226" s="10" t="s">
        <v>42</v>
      </c>
      <c r="L226" s="10"/>
      <c r="M226" s="17" t="s">
        <v>973</v>
      </c>
      <c r="N226" s="28"/>
      <c r="O226" s="24"/>
      <c r="P226" s="24"/>
      <c r="Q226" s="10" t="s">
        <v>73</v>
      </c>
      <c r="R226" s="16">
        <v>1134</v>
      </c>
      <c r="S226" s="135" t="s">
        <v>998</v>
      </c>
      <c r="Y226" s="62"/>
      <c r="Z226" s="54">
        <f t="shared" si="38"/>
        <v>1</v>
      </c>
      <c r="AA226" s="55" t="str">
        <f t="shared" si="38"/>
        <v xml:space="preserve"> </v>
      </c>
      <c r="AB226" s="49" t="str">
        <f t="shared" ref="AB226:AH241" si="43">IF(AND($A226="Y", $S226=AB$3),1," ")</f>
        <v xml:space="preserve"> </v>
      </c>
      <c r="AC226" s="51" t="str">
        <f t="shared" si="43"/>
        <v xml:space="preserve"> </v>
      </c>
      <c r="AD226" s="51" t="str">
        <f t="shared" si="43"/>
        <v xml:space="preserve"> </v>
      </c>
      <c r="AE226" s="51" t="str">
        <f t="shared" si="43"/>
        <v xml:space="preserve"> </v>
      </c>
      <c r="AF226" s="51">
        <f t="shared" si="43"/>
        <v>1</v>
      </c>
      <c r="AG226" s="51" t="str">
        <f t="shared" si="43"/>
        <v xml:space="preserve"> </v>
      </c>
      <c r="AH226" s="50" t="str">
        <f t="shared" si="43"/>
        <v xml:space="preserve"> </v>
      </c>
      <c r="AI226" s="93">
        <f t="shared" si="35"/>
        <v>1</v>
      </c>
      <c r="AK226" s="1"/>
    </row>
    <row r="227" spans="1:37">
      <c r="A227" s="28" t="s">
        <v>1102</v>
      </c>
      <c r="B227" s="41">
        <v>22</v>
      </c>
      <c r="C227" s="41" t="s">
        <v>1320</v>
      </c>
      <c r="D227" s="16" t="s">
        <v>972</v>
      </c>
      <c r="E227" s="16" t="s">
        <v>43</v>
      </c>
      <c r="F227" s="16" t="s">
        <v>1578</v>
      </c>
      <c r="G227" s="10" t="s">
        <v>1579</v>
      </c>
      <c r="H227" s="15" t="s">
        <v>39</v>
      </c>
      <c r="I227" s="15" t="s">
        <v>40</v>
      </c>
      <c r="J227" s="136" t="s">
        <v>41</v>
      </c>
      <c r="K227" s="10" t="s">
        <v>42</v>
      </c>
      <c r="L227" s="10" t="s">
        <v>1580</v>
      </c>
      <c r="M227" s="17" t="s">
        <v>44</v>
      </c>
      <c r="N227" s="28"/>
      <c r="O227" s="24"/>
      <c r="P227" s="24"/>
      <c r="Q227" s="10" t="s">
        <v>73</v>
      </c>
      <c r="R227" s="16">
        <v>449</v>
      </c>
      <c r="S227" s="135" t="s">
        <v>998</v>
      </c>
      <c r="Y227" s="62"/>
      <c r="Z227" s="54">
        <f t="shared" si="38"/>
        <v>1</v>
      </c>
      <c r="AA227" s="55" t="str">
        <f t="shared" si="38"/>
        <v xml:space="preserve"> </v>
      </c>
      <c r="AB227" s="49" t="str">
        <f t="shared" si="43"/>
        <v xml:space="preserve"> </v>
      </c>
      <c r="AC227" s="51" t="str">
        <f t="shared" si="43"/>
        <v xml:space="preserve"> </v>
      </c>
      <c r="AD227" s="51" t="str">
        <f t="shared" si="43"/>
        <v xml:space="preserve"> </v>
      </c>
      <c r="AE227" s="51" t="str">
        <f t="shared" si="43"/>
        <v xml:space="preserve"> </v>
      </c>
      <c r="AF227" s="51">
        <f t="shared" si="43"/>
        <v>1</v>
      </c>
      <c r="AG227" s="51" t="str">
        <f t="shared" si="43"/>
        <v xml:space="preserve"> </v>
      </c>
      <c r="AH227" s="50" t="str">
        <f t="shared" si="43"/>
        <v xml:space="preserve"> </v>
      </c>
      <c r="AI227" s="93">
        <f t="shared" si="35"/>
        <v>1</v>
      </c>
      <c r="AK227" s="1"/>
    </row>
    <row r="228" spans="1:37">
      <c r="A228" s="28" t="s">
        <v>1102</v>
      </c>
      <c r="B228" s="41">
        <v>22</v>
      </c>
      <c r="C228" s="41" t="s">
        <v>1227</v>
      </c>
      <c r="D228" s="16" t="s">
        <v>178</v>
      </c>
      <c r="E228" s="16" t="s">
        <v>1581</v>
      </c>
      <c r="F228" s="16" t="s">
        <v>1578</v>
      </c>
      <c r="G228" s="10" t="s">
        <v>1579</v>
      </c>
      <c r="H228" s="15" t="s">
        <v>39</v>
      </c>
      <c r="I228" s="15" t="s">
        <v>40</v>
      </c>
      <c r="J228" s="136" t="s">
        <v>41</v>
      </c>
      <c r="K228" s="10" t="s">
        <v>1582</v>
      </c>
      <c r="L228" s="82" t="s">
        <v>1583</v>
      </c>
      <c r="M228" s="17" t="s">
        <v>1584</v>
      </c>
      <c r="N228" s="28"/>
      <c r="O228" s="24"/>
      <c r="P228" s="24"/>
      <c r="Q228" s="10" t="s">
        <v>73</v>
      </c>
      <c r="R228" s="16">
        <v>1132</v>
      </c>
      <c r="S228" s="135" t="s">
        <v>998</v>
      </c>
      <c r="Y228" s="62"/>
      <c r="Z228" s="54">
        <f t="shared" si="38"/>
        <v>1</v>
      </c>
      <c r="AA228" s="55" t="str">
        <f t="shared" si="38"/>
        <v xml:space="preserve"> </v>
      </c>
      <c r="AB228" s="49" t="str">
        <f t="shared" si="43"/>
        <v xml:space="preserve"> </v>
      </c>
      <c r="AC228" s="51" t="str">
        <f t="shared" si="43"/>
        <v xml:space="preserve"> </v>
      </c>
      <c r="AD228" s="51" t="str">
        <f t="shared" si="43"/>
        <v xml:space="preserve"> </v>
      </c>
      <c r="AE228" s="51" t="str">
        <f t="shared" si="43"/>
        <v xml:space="preserve"> </v>
      </c>
      <c r="AF228" s="51">
        <f t="shared" si="43"/>
        <v>1</v>
      </c>
      <c r="AG228" s="51" t="str">
        <f t="shared" si="43"/>
        <v xml:space="preserve"> </v>
      </c>
      <c r="AH228" s="50" t="str">
        <f t="shared" si="43"/>
        <v xml:space="preserve"> </v>
      </c>
      <c r="AI228" s="93">
        <f t="shared" si="35"/>
        <v>1</v>
      </c>
      <c r="AK228" s="1"/>
    </row>
    <row r="229" spans="1:37">
      <c r="A229" s="28" t="s">
        <v>1102</v>
      </c>
      <c r="B229" s="41">
        <v>22</v>
      </c>
      <c r="C229" s="41" t="s">
        <v>1227</v>
      </c>
      <c r="D229" s="16" t="s">
        <v>783</v>
      </c>
      <c r="E229" s="16" t="s">
        <v>815</v>
      </c>
      <c r="F229" s="16" t="s">
        <v>1578</v>
      </c>
      <c r="G229" s="10" t="s">
        <v>1579</v>
      </c>
      <c r="H229" s="15" t="s">
        <v>39</v>
      </c>
      <c r="I229" s="15" t="s">
        <v>40</v>
      </c>
      <c r="J229" s="136" t="s">
        <v>41</v>
      </c>
      <c r="K229" s="10" t="s">
        <v>42</v>
      </c>
      <c r="L229" s="10"/>
      <c r="M229" s="17" t="s">
        <v>1585</v>
      </c>
      <c r="N229" s="28"/>
      <c r="O229" s="24"/>
      <c r="P229" s="24"/>
      <c r="Q229" s="10" t="s">
        <v>73</v>
      </c>
      <c r="R229" s="16">
        <v>1133</v>
      </c>
      <c r="S229" s="135" t="s">
        <v>998</v>
      </c>
      <c r="Y229" s="62"/>
      <c r="Z229" s="54">
        <f t="shared" si="38"/>
        <v>1</v>
      </c>
      <c r="AA229" s="55" t="str">
        <f t="shared" si="38"/>
        <v xml:space="preserve"> </v>
      </c>
      <c r="AB229" s="49" t="str">
        <f t="shared" si="43"/>
        <v xml:space="preserve"> </v>
      </c>
      <c r="AC229" s="51" t="str">
        <f t="shared" si="43"/>
        <v xml:space="preserve"> </v>
      </c>
      <c r="AD229" s="51" t="str">
        <f t="shared" si="43"/>
        <v xml:space="preserve"> </v>
      </c>
      <c r="AE229" s="51" t="str">
        <f t="shared" si="43"/>
        <v xml:space="preserve"> </v>
      </c>
      <c r="AF229" s="51">
        <f t="shared" si="43"/>
        <v>1</v>
      </c>
      <c r="AG229" s="51" t="str">
        <f t="shared" si="43"/>
        <v xml:space="preserve"> </v>
      </c>
      <c r="AH229" s="50" t="str">
        <f t="shared" si="43"/>
        <v xml:space="preserve"> </v>
      </c>
      <c r="AI229" s="93">
        <f t="shared" si="35"/>
        <v>1</v>
      </c>
      <c r="AK229" s="1"/>
    </row>
    <row r="230" spans="1:37">
      <c r="A230" s="5" t="s">
        <v>1102</v>
      </c>
      <c r="B230" s="40">
        <v>37</v>
      </c>
      <c r="C230" s="30" t="s">
        <v>1228</v>
      </c>
      <c r="D230" s="1" t="s">
        <v>604</v>
      </c>
      <c r="E230" s="1" t="s">
        <v>603</v>
      </c>
      <c r="F230" s="6" t="s">
        <v>532</v>
      </c>
      <c r="G230" s="1" t="s">
        <v>539</v>
      </c>
      <c r="H230" s="1" t="s">
        <v>540</v>
      </c>
      <c r="I230" s="1" t="s">
        <v>535</v>
      </c>
      <c r="J230" s="1">
        <v>87502</v>
      </c>
      <c r="K230" s="6" t="s">
        <v>612</v>
      </c>
      <c r="M230" s="2" t="s">
        <v>618</v>
      </c>
      <c r="N230" s="5"/>
      <c r="O230" s="1" t="b">
        <v>1</v>
      </c>
      <c r="P230" s="1" t="b">
        <v>1</v>
      </c>
      <c r="Q230" s="1" t="s">
        <v>73</v>
      </c>
      <c r="R230" s="18">
        <v>902</v>
      </c>
      <c r="S230" s="124" t="s">
        <v>999</v>
      </c>
      <c r="T230" s="6"/>
      <c r="W230" s="1">
        <v>4</v>
      </c>
      <c r="Y230" s="62"/>
      <c r="Z230" s="54">
        <f t="shared" si="38"/>
        <v>1</v>
      </c>
      <c r="AA230" s="55" t="str">
        <f t="shared" si="38"/>
        <v xml:space="preserve"> </v>
      </c>
      <c r="AB230" s="49" t="str">
        <f t="shared" si="43"/>
        <v xml:space="preserve"> </v>
      </c>
      <c r="AC230" s="51" t="str">
        <f t="shared" si="43"/>
        <v xml:space="preserve"> </v>
      </c>
      <c r="AD230" s="51" t="str">
        <f t="shared" si="43"/>
        <v xml:space="preserve"> </v>
      </c>
      <c r="AE230" s="51" t="str">
        <f t="shared" si="43"/>
        <v xml:space="preserve"> </v>
      </c>
      <c r="AF230" s="51" t="str">
        <f t="shared" si="43"/>
        <v xml:space="preserve"> </v>
      </c>
      <c r="AG230" s="51">
        <f t="shared" si="43"/>
        <v>1</v>
      </c>
      <c r="AH230" s="50" t="str">
        <f t="shared" si="43"/>
        <v xml:space="preserve"> </v>
      </c>
      <c r="AI230" s="93">
        <f t="shared" si="35"/>
        <v>1</v>
      </c>
      <c r="AK230" s="1"/>
    </row>
    <row r="231" spans="1:37">
      <c r="A231" s="5" t="s">
        <v>1102</v>
      </c>
      <c r="B231" s="40">
        <v>37</v>
      </c>
      <c r="C231" s="30" t="s">
        <v>1228</v>
      </c>
      <c r="D231" s="1" t="s">
        <v>225</v>
      </c>
      <c r="E231" s="1" t="s">
        <v>120</v>
      </c>
      <c r="F231" s="6" t="s">
        <v>532</v>
      </c>
      <c r="G231" s="1" t="s">
        <v>539</v>
      </c>
      <c r="H231" s="1" t="s">
        <v>540</v>
      </c>
      <c r="I231" s="1" t="s">
        <v>535</v>
      </c>
      <c r="J231" s="1">
        <v>87502</v>
      </c>
      <c r="K231" s="6" t="s">
        <v>615</v>
      </c>
      <c r="L231" s="1" t="s">
        <v>1586</v>
      </c>
      <c r="M231" s="2" t="s">
        <v>621</v>
      </c>
      <c r="N231" s="5"/>
      <c r="O231" s="1" t="b">
        <v>1</v>
      </c>
      <c r="P231" s="1" t="b">
        <v>1</v>
      </c>
      <c r="Q231" s="1" t="s">
        <v>73</v>
      </c>
      <c r="R231" s="18">
        <v>906</v>
      </c>
      <c r="S231" s="124" t="s">
        <v>999</v>
      </c>
      <c r="T231" s="6"/>
      <c r="W231" s="1">
        <v>8</v>
      </c>
      <c r="Y231" s="62"/>
      <c r="Z231" s="54">
        <f t="shared" si="38"/>
        <v>1</v>
      </c>
      <c r="AA231" s="55" t="str">
        <f t="shared" si="38"/>
        <v xml:space="preserve"> </v>
      </c>
      <c r="AB231" s="49" t="str">
        <f t="shared" si="43"/>
        <v xml:space="preserve"> </v>
      </c>
      <c r="AC231" s="51" t="str">
        <f t="shared" si="43"/>
        <v xml:space="preserve"> </v>
      </c>
      <c r="AD231" s="51" t="str">
        <f t="shared" si="43"/>
        <v xml:space="preserve"> </v>
      </c>
      <c r="AE231" s="51" t="str">
        <f t="shared" si="43"/>
        <v xml:space="preserve"> </v>
      </c>
      <c r="AF231" s="51" t="str">
        <f t="shared" si="43"/>
        <v xml:space="preserve"> </v>
      </c>
      <c r="AG231" s="51">
        <f t="shared" si="43"/>
        <v>1</v>
      </c>
      <c r="AH231" s="50" t="str">
        <f t="shared" si="43"/>
        <v xml:space="preserve"> </v>
      </c>
      <c r="AI231" s="93">
        <f t="shared" si="35"/>
        <v>1</v>
      </c>
      <c r="AK231" s="1"/>
    </row>
    <row r="232" spans="1:37">
      <c r="A232" s="5" t="s">
        <v>1102</v>
      </c>
      <c r="B232" s="40">
        <v>37</v>
      </c>
      <c r="C232" s="30" t="s">
        <v>1228</v>
      </c>
      <c r="D232" s="1" t="s">
        <v>1017</v>
      </c>
      <c r="E232" s="1" t="s">
        <v>1018</v>
      </c>
      <c r="F232" s="6" t="s">
        <v>532</v>
      </c>
      <c r="G232" s="1" t="s">
        <v>539</v>
      </c>
      <c r="H232" s="1" t="s">
        <v>540</v>
      </c>
      <c r="I232" s="1" t="s">
        <v>535</v>
      </c>
      <c r="J232" s="1">
        <v>87502</v>
      </c>
      <c r="K232" s="6" t="s">
        <v>1019</v>
      </c>
      <c r="M232" s="2" t="s">
        <v>1020</v>
      </c>
      <c r="N232" s="5" t="s">
        <v>1102</v>
      </c>
      <c r="O232" s="1" t="b">
        <v>0</v>
      </c>
      <c r="P232" s="1" t="b">
        <v>0</v>
      </c>
      <c r="Q232" s="1" t="s">
        <v>73</v>
      </c>
      <c r="R232" s="18">
        <v>1049</v>
      </c>
      <c r="S232" s="124" t="s">
        <v>999</v>
      </c>
      <c r="T232" s="6"/>
      <c r="W232" s="1">
        <v>10</v>
      </c>
      <c r="Y232" s="62"/>
      <c r="Z232" s="54">
        <f t="shared" si="38"/>
        <v>1</v>
      </c>
      <c r="AA232" s="55" t="str">
        <f t="shared" si="38"/>
        <v xml:space="preserve"> </v>
      </c>
      <c r="AB232" s="49" t="str">
        <f t="shared" si="43"/>
        <v xml:space="preserve"> </v>
      </c>
      <c r="AC232" s="51" t="str">
        <f t="shared" si="43"/>
        <v xml:space="preserve"> </v>
      </c>
      <c r="AD232" s="51" t="str">
        <f t="shared" si="43"/>
        <v xml:space="preserve"> </v>
      </c>
      <c r="AE232" s="51" t="str">
        <f t="shared" si="43"/>
        <v xml:space="preserve"> </v>
      </c>
      <c r="AF232" s="51" t="str">
        <f t="shared" si="43"/>
        <v xml:space="preserve"> </v>
      </c>
      <c r="AG232" s="51">
        <f t="shared" si="43"/>
        <v>1</v>
      </c>
      <c r="AH232" s="50" t="str">
        <f t="shared" si="43"/>
        <v xml:space="preserve"> </v>
      </c>
      <c r="AI232" s="93">
        <f t="shared" si="35"/>
        <v>1</v>
      </c>
      <c r="AK232" s="1"/>
    </row>
    <row r="233" spans="1:37">
      <c r="A233" s="5" t="s">
        <v>1102</v>
      </c>
      <c r="B233" s="40">
        <v>37</v>
      </c>
      <c r="C233" s="30" t="s">
        <v>1228</v>
      </c>
      <c r="D233" s="1" t="s">
        <v>531</v>
      </c>
      <c r="E233" s="1" t="s">
        <v>219</v>
      </c>
      <c r="F233" s="6" t="s">
        <v>532</v>
      </c>
      <c r="G233" s="1" t="s">
        <v>533</v>
      </c>
      <c r="H233" s="1" t="s">
        <v>534</v>
      </c>
      <c r="I233" s="1" t="s">
        <v>535</v>
      </c>
      <c r="J233" s="1">
        <v>87502</v>
      </c>
      <c r="K233" s="6" t="s">
        <v>610</v>
      </c>
      <c r="L233" s="1" t="s">
        <v>1587</v>
      </c>
      <c r="M233" s="2" t="s">
        <v>536</v>
      </c>
      <c r="N233" s="5"/>
      <c r="O233" s="1" t="b">
        <v>1</v>
      </c>
      <c r="P233" s="1" t="b">
        <v>1</v>
      </c>
      <c r="Q233" s="1" t="s">
        <v>73</v>
      </c>
      <c r="R233" s="18">
        <v>446</v>
      </c>
      <c r="S233" s="124" t="s">
        <v>999</v>
      </c>
      <c r="T233" s="6"/>
      <c r="W233" s="1">
        <v>1</v>
      </c>
      <c r="Y233" s="62"/>
      <c r="Z233" s="54">
        <f t="shared" si="38"/>
        <v>1</v>
      </c>
      <c r="AA233" s="55" t="str">
        <f t="shared" si="38"/>
        <v xml:space="preserve"> </v>
      </c>
      <c r="AB233" s="49" t="str">
        <f t="shared" si="43"/>
        <v xml:space="preserve"> </v>
      </c>
      <c r="AC233" s="51" t="str">
        <f t="shared" si="43"/>
        <v xml:space="preserve"> </v>
      </c>
      <c r="AD233" s="51" t="str">
        <f t="shared" si="43"/>
        <v xml:space="preserve"> </v>
      </c>
      <c r="AE233" s="51" t="str">
        <f t="shared" si="43"/>
        <v xml:space="preserve"> </v>
      </c>
      <c r="AF233" s="51" t="str">
        <f t="shared" si="43"/>
        <v xml:space="preserve"> </v>
      </c>
      <c r="AG233" s="51">
        <f t="shared" si="43"/>
        <v>1</v>
      </c>
      <c r="AH233" s="50" t="str">
        <f t="shared" si="43"/>
        <v xml:space="preserve"> </v>
      </c>
      <c r="AI233" s="93">
        <f t="shared" si="35"/>
        <v>1</v>
      </c>
      <c r="AK233" s="1"/>
    </row>
    <row r="234" spans="1:37">
      <c r="A234" s="28" t="s">
        <v>1102</v>
      </c>
      <c r="B234" s="41">
        <v>37</v>
      </c>
      <c r="C234" s="41" t="s">
        <v>1227</v>
      </c>
      <c r="D234" s="13" t="s">
        <v>139</v>
      </c>
      <c r="E234" s="13" t="s">
        <v>289</v>
      </c>
      <c r="F234" s="10" t="s">
        <v>532</v>
      </c>
      <c r="G234" s="10" t="s">
        <v>539</v>
      </c>
      <c r="H234" s="10" t="s">
        <v>540</v>
      </c>
      <c r="I234" s="10" t="s">
        <v>535</v>
      </c>
      <c r="J234" s="11">
        <v>87502</v>
      </c>
      <c r="K234" s="10" t="s">
        <v>616</v>
      </c>
      <c r="L234" s="10"/>
      <c r="M234" s="17" t="s">
        <v>1588</v>
      </c>
      <c r="N234" s="28"/>
      <c r="O234" s="24"/>
      <c r="P234" s="24"/>
      <c r="Q234" s="10" t="s">
        <v>73</v>
      </c>
      <c r="R234" s="16">
        <v>1121</v>
      </c>
      <c r="S234" s="124" t="s">
        <v>999</v>
      </c>
      <c r="W234" s="1">
        <v>9</v>
      </c>
      <c r="Y234" s="62"/>
      <c r="Z234" s="54">
        <f t="shared" si="38"/>
        <v>1</v>
      </c>
      <c r="AA234" s="55" t="str">
        <f t="shared" si="38"/>
        <v xml:space="preserve"> </v>
      </c>
      <c r="AB234" s="49" t="str">
        <f t="shared" si="43"/>
        <v xml:space="preserve"> </v>
      </c>
      <c r="AC234" s="51" t="str">
        <f t="shared" si="43"/>
        <v xml:space="preserve"> </v>
      </c>
      <c r="AD234" s="51" t="str">
        <f t="shared" si="43"/>
        <v xml:space="preserve"> </v>
      </c>
      <c r="AE234" s="51" t="str">
        <f t="shared" si="43"/>
        <v xml:space="preserve"> </v>
      </c>
      <c r="AF234" s="51" t="str">
        <f t="shared" si="43"/>
        <v xml:space="preserve"> </v>
      </c>
      <c r="AG234" s="51">
        <f t="shared" si="43"/>
        <v>1</v>
      </c>
      <c r="AH234" s="50" t="str">
        <f t="shared" si="43"/>
        <v xml:space="preserve"> </v>
      </c>
      <c r="AI234" s="93">
        <f t="shared" si="35"/>
        <v>1</v>
      </c>
      <c r="AK234" s="1"/>
    </row>
    <row r="235" spans="1:37">
      <c r="A235" s="5" t="s">
        <v>1102</v>
      </c>
      <c r="B235" s="40">
        <v>37</v>
      </c>
      <c r="C235" s="30" t="s">
        <v>1228</v>
      </c>
      <c r="D235" s="1" t="s">
        <v>608</v>
      </c>
      <c r="E235" s="1" t="s">
        <v>607</v>
      </c>
      <c r="F235" s="6" t="s">
        <v>532</v>
      </c>
      <c r="G235" s="1" t="s">
        <v>539</v>
      </c>
      <c r="H235" s="1" t="s">
        <v>540</v>
      </c>
      <c r="I235" s="1" t="s">
        <v>535</v>
      </c>
      <c r="J235" s="1">
        <v>87502</v>
      </c>
      <c r="K235" s="6" t="s">
        <v>614</v>
      </c>
      <c r="M235" s="2" t="s">
        <v>620</v>
      </c>
      <c r="N235" s="5"/>
      <c r="O235" s="1" t="b">
        <v>1</v>
      </c>
      <c r="P235" s="1" t="b">
        <v>1</v>
      </c>
      <c r="Q235" s="1" t="s">
        <v>73</v>
      </c>
      <c r="R235" s="18">
        <v>904</v>
      </c>
      <c r="S235" s="124" t="s">
        <v>999</v>
      </c>
      <c r="T235" s="6"/>
      <c r="W235" s="1">
        <v>6</v>
      </c>
      <c r="Y235" s="62"/>
      <c r="Z235" s="54">
        <f t="shared" si="38"/>
        <v>1</v>
      </c>
      <c r="AA235" s="55" t="str">
        <f t="shared" si="38"/>
        <v xml:space="preserve"> </v>
      </c>
      <c r="AB235" s="49" t="str">
        <f t="shared" si="43"/>
        <v xml:space="preserve"> </v>
      </c>
      <c r="AC235" s="51" t="str">
        <f t="shared" si="43"/>
        <v xml:space="preserve"> </v>
      </c>
      <c r="AD235" s="51" t="str">
        <f t="shared" si="43"/>
        <v xml:space="preserve"> </v>
      </c>
      <c r="AE235" s="51" t="str">
        <f t="shared" si="43"/>
        <v xml:space="preserve"> </v>
      </c>
      <c r="AF235" s="51" t="str">
        <f t="shared" si="43"/>
        <v xml:space="preserve"> </v>
      </c>
      <c r="AG235" s="51">
        <f t="shared" si="43"/>
        <v>1</v>
      </c>
      <c r="AH235" s="50" t="str">
        <f t="shared" si="43"/>
        <v xml:space="preserve"> </v>
      </c>
      <c r="AI235" s="93">
        <f t="shared" si="35"/>
        <v>1</v>
      </c>
      <c r="AK235" s="1"/>
    </row>
    <row r="236" spans="1:37">
      <c r="A236" s="5" t="s">
        <v>1102</v>
      </c>
      <c r="B236" s="40">
        <v>37</v>
      </c>
      <c r="C236" s="30" t="s">
        <v>1228</v>
      </c>
      <c r="D236" s="1" t="s">
        <v>602</v>
      </c>
      <c r="E236" s="1" t="s">
        <v>601</v>
      </c>
      <c r="F236" s="6" t="s">
        <v>532</v>
      </c>
      <c r="G236" s="1" t="s">
        <v>539</v>
      </c>
      <c r="H236" s="1" t="s">
        <v>540</v>
      </c>
      <c r="I236" s="1" t="s">
        <v>535</v>
      </c>
      <c r="J236" s="1">
        <v>87502</v>
      </c>
      <c r="K236" s="6" t="s">
        <v>611</v>
      </c>
      <c r="M236" s="2" t="s">
        <v>617</v>
      </c>
      <c r="N236" s="5"/>
      <c r="O236" s="1" t="b">
        <v>1</v>
      </c>
      <c r="P236" s="1" t="b">
        <v>1</v>
      </c>
      <c r="Q236" s="1" t="s">
        <v>73</v>
      </c>
      <c r="R236" s="18">
        <v>901</v>
      </c>
      <c r="S236" s="124" t="s">
        <v>999</v>
      </c>
      <c r="T236" s="6"/>
      <c r="W236" s="1">
        <v>3</v>
      </c>
      <c r="Y236" s="62"/>
      <c r="Z236" s="54">
        <f t="shared" si="38"/>
        <v>1</v>
      </c>
      <c r="AA236" s="55" t="str">
        <f t="shared" si="38"/>
        <v xml:space="preserve"> </v>
      </c>
      <c r="AB236" s="49" t="str">
        <f t="shared" si="43"/>
        <v xml:space="preserve"> </v>
      </c>
      <c r="AC236" s="51" t="str">
        <f t="shared" si="43"/>
        <v xml:space="preserve"> </v>
      </c>
      <c r="AD236" s="51" t="str">
        <f t="shared" si="43"/>
        <v xml:space="preserve"> </v>
      </c>
      <c r="AE236" s="51" t="str">
        <f t="shared" si="43"/>
        <v xml:space="preserve"> </v>
      </c>
      <c r="AF236" s="51" t="str">
        <f t="shared" si="43"/>
        <v xml:space="preserve"> </v>
      </c>
      <c r="AG236" s="51">
        <f t="shared" si="43"/>
        <v>1</v>
      </c>
      <c r="AH236" s="50" t="str">
        <f t="shared" si="43"/>
        <v xml:space="preserve"> </v>
      </c>
      <c r="AI236" s="93">
        <f t="shared" si="35"/>
        <v>1</v>
      </c>
      <c r="AK236" s="1"/>
    </row>
    <row r="237" spans="1:37">
      <c r="A237" s="5" t="s">
        <v>1102</v>
      </c>
      <c r="B237" s="40">
        <v>37</v>
      </c>
      <c r="C237" s="30" t="s">
        <v>1228</v>
      </c>
      <c r="D237" s="1" t="s">
        <v>606</v>
      </c>
      <c r="E237" s="1" t="s">
        <v>605</v>
      </c>
      <c r="F237" s="6" t="s">
        <v>532</v>
      </c>
      <c r="G237" s="1" t="s">
        <v>539</v>
      </c>
      <c r="H237" s="1" t="s">
        <v>540</v>
      </c>
      <c r="I237" s="1" t="s">
        <v>535</v>
      </c>
      <c r="J237" s="1">
        <v>87502</v>
      </c>
      <c r="K237" s="6" t="s">
        <v>613</v>
      </c>
      <c r="M237" s="2" t="s">
        <v>619</v>
      </c>
      <c r="N237" s="5"/>
      <c r="O237" s="1" t="b">
        <v>1</v>
      </c>
      <c r="P237" s="1" t="b">
        <v>1</v>
      </c>
      <c r="Q237" s="1" t="s">
        <v>73</v>
      </c>
      <c r="R237" s="18">
        <v>903</v>
      </c>
      <c r="S237" s="124" t="s">
        <v>999</v>
      </c>
      <c r="T237" s="6"/>
      <c r="W237" s="1">
        <v>5</v>
      </c>
      <c r="Y237" s="62"/>
      <c r="Z237" s="54">
        <f t="shared" si="38"/>
        <v>1</v>
      </c>
      <c r="AA237" s="55" t="str">
        <f t="shared" si="38"/>
        <v xml:space="preserve"> </v>
      </c>
      <c r="AB237" s="49" t="str">
        <f t="shared" si="43"/>
        <v xml:space="preserve"> </v>
      </c>
      <c r="AC237" s="51" t="str">
        <f t="shared" si="43"/>
        <v xml:space="preserve"> </v>
      </c>
      <c r="AD237" s="51" t="str">
        <f t="shared" si="43"/>
        <v xml:space="preserve"> </v>
      </c>
      <c r="AE237" s="51" t="str">
        <f t="shared" si="43"/>
        <v xml:space="preserve"> </v>
      </c>
      <c r="AF237" s="51" t="str">
        <f t="shared" si="43"/>
        <v xml:space="preserve"> </v>
      </c>
      <c r="AG237" s="51">
        <f t="shared" si="43"/>
        <v>1</v>
      </c>
      <c r="AH237" s="50" t="str">
        <f t="shared" si="43"/>
        <v xml:space="preserve"> </v>
      </c>
      <c r="AI237" s="93">
        <f t="shared" si="35"/>
        <v>1</v>
      </c>
      <c r="AK237" s="1"/>
    </row>
    <row r="238" spans="1:37">
      <c r="A238" s="5" t="s">
        <v>1102</v>
      </c>
      <c r="B238" s="40">
        <v>37</v>
      </c>
      <c r="C238" s="30" t="s">
        <v>1228</v>
      </c>
      <c r="D238" s="1" t="s">
        <v>537</v>
      </c>
      <c r="E238" s="1" t="s">
        <v>538</v>
      </c>
      <c r="F238" s="6" t="s">
        <v>532</v>
      </c>
      <c r="G238" s="1" t="s">
        <v>539</v>
      </c>
      <c r="H238" s="1" t="s">
        <v>540</v>
      </c>
      <c r="I238" s="1" t="s">
        <v>535</v>
      </c>
      <c r="J238" s="1">
        <v>87502</v>
      </c>
      <c r="K238" s="6" t="s">
        <v>733</v>
      </c>
      <c r="L238" s="81" t="s">
        <v>1589</v>
      </c>
      <c r="M238" s="2" t="s">
        <v>541</v>
      </c>
      <c r="N238" s="5"/>
      <c r="O238" s="1" t="b">
        <v>1</v>
      </c>
      <c r="P238" s="1" t="b">
        <v>1</v>
      </c>
      <c r="Q238" s="1" t="s">
        <v>73</v>
      </c>
      <c r="R238" s="18">
        <v>450</v>
      </c>
      <c r="S238" s="124" t="s">
        <v>999</v>
      </c>
      <c r="T238" s="6"/>
      <c r="W238" s="1">
        <v>2</v>
      </c>
      <c r="Y238" s="62"/>
      <c r="Z238" s="54">
        <f t="shared" si="38"/>
        <v>1</v>
      </c>
      <c r="AA238" s="55" t="str">
        <f t="shared" si="38"/>
        <v xml:space="preserve"> </v>
      </c>
      <c r="AB238" s="49" t="str">
        <f t="shared" si="43"/>
        <v xml:space="preserve"> </v>
      </c>
      <c r="AC238" s="51" t="str">
        <f t="shared" si="43"/>
        <v xml:space="preserve"> </v>
      </c>
      <c r="AD238" s="51" t="str">
        <f t="shared" si="43"/>
        <v xml:space="preserve"> </v>
      </c>
      <c r="AE238" s="51" t="str">
        <f t="shared" si="43"/>
        <v xml:space="preserve"> </v>
      </c>
      <c r="AF238" s="51" t="str">
        <f t="shared" si="43"/>
        <v xml:space="preserve"> </v>
      </c>
      <c r="AG238" s="51">
        <f t="shared" si="43"/>
        <v>1</v>
      </c>
      <c r="AH238" s="50" t="str">
        <f t="shared" si="43"/>
        <v xml:space="preserve"> </v>
      </c>
      <c r="AI238" s="93">
        <f t="shared" si="35"/>
        <v>1</v>
      </c>
      <c r="AK238" s="1"/>
    </row>
    <row r="239" spans="1:37">
      <c r="A239" s="5" t="s">
        <v>1102</v>
      </c>
      <c r="B239" s="30">
        <v>18</v>
      </c>
      <c r="C239" s="40" t="s">
        <v>1228</v>
      </c>
      <c r="D239" s="1" t="s">
        <v>658</v>
      </c>
      <c r="E239" s="1" t="s">
        <v>659</v>
      </c>
      <c r="F239" s="1" t="s">
        <v>433</v>
      </c>
      <c r="G239" s="1" t="s">
        <v>1076</v>
      </c>
      <c r="H239" s="1" t="s">
        <v>1077</v>
      </c>
      <c r="I239" s="1" t="s">
        <v>435</v>
      </c>
      <c r="J239" s="1" t="s">
        <v>1078</v>
      </c>
      <c r="K239" s="6" t="s">
        <v>846</v>
      </c>
      <c r="L239" s="81" t="s">
        <v>1273</v>
      </c>
      <c r="M239" s="2" t="s">
        <v>656</v>
      </c>
      <c r="N239" s="5"/>
      <c r="O239" s="1" t="b">
        <v>1</v>
      </c>
      <c r="P239" s="1" t="b">
        <v>1</v>
      </c>
      <c r="Q239" s="1" t="s">
        <v>73</v>
      </c>
      <c r="R239" s="18">
        <v>911</v>
      </c>
      <c r="S239" s="132" t="s">
        <v>995</v>
      </c>
      <c r="W239" s="1">
        <v>8</v>
      </c>
      <c r="Y239" s="62"/>
      <c r="Z239" s="54">
        <f t="shared" si="38"/>
        <v>1</v>
      </c>
      <c r="AA239" s="55" t="str">
        <f t="shared" si="38"/>
        <v xml:space="preserve"> </v>
      </c>
      <c r="AB239" s="49" t="str">
        <f t="shared" si="43"/>
        <v xml:space="preserve"> </v>
      </c>
      <c r="AC239" s="51">
        <f t="shared" si="43"/>
        <v>1</v>
      </c>
      <c r="AD239" s="51" t="str">
        <f t="shared" si="43"/>
        <v xml:space="preserve"> </v>
      </c>
      <c r="AE239" s="51" t="str">
        <f t="shared" si="43"/>
        <v xml:space="preserve"> </v>
      </c>
      <c r="AF239" s="51" t="str">
        <f t="shared" si="43"/>
        <v xml:space="preserve"> </v>
      </c>
      <c r="AG239" s="51" t="str">
        <f t="shared" si="43"/>
        <v xml:space="preserve"> </v>
      </c>
      <c r="AH239" s="50" t="str">
        <f t="shared" si="43"/>
        <v xml:space="preserve"> </v>
      </c>
      <c r="AI239" s="93">
        <f t="shared" si="35"/>
        <v>1</v>
      </c>
      <c r="AK239" s="1"/>
    </row>
    <row r="240" spans="1:37">
      <c r="A240" s="5" t="s">
        <v>1102</v>
      </c>
      <c r="B240" s="30">
        <v>18</v>
      </c>
      <c r="C240" s="40" t="s">
        <v>1228</v>
      </c>
      <c r="D240" s="1" t="s">
        <v>1080</v>
      </c>
      <c r="E240" s="1" t="s">
        <v>1036</v>
      </c>
      <c r="F240" s="1" t="s">
        <v>433</v>
      </c>
      <c r="G240" s="1" t="s">
        <v>1076</v>
      </c>
      <c r="H240" s="1" t="s">
        <v>1077</v>
      </c>
      <c r="I240" s="1" t="s">
        <v>435</v>
      </c>
      <c r="J240" s="1" t="s">
        <v>1078</v>
      </c>
      <c r="K240" s="6" t="s">
        <v>796</v>
      </c>
      <c r="M240" s="2" t="s">
        <v>1084</v>
      </c>
      <c r="N240" s="5" t="s">
        <v>1102</v>
      </c>
      <c r="O240" s="1" t="b">
        <v>0</v>
      </c>
      <c r="P240" s="1" t="b">
        <v>0</v>
      </c>
      <c r="Q240" s="1" t="s">
        <v>73</v>
      </c>
      <c r="R240" s="18">
        <v>1053</v>
      </c>
      <c r="S240" s="132" t="s">
        <v>995</v>
      </c>
      <c r="W240" s="1">
        <v>13</v>
      </c>
      <c r="Y240" s="62"/>
      <c r="Z240" s="54">
        <f t="shared" si="38"/>
        <v>1</v>
      </c>
      <c r="AA240" s="55" t="str">
        <f t="shared" si="38"/>
        <v xml:space="preserve"> </v>
      </c>
      <c r="AB240" s="49" t="str">
        <f t="shared" si="43"/>
        <v xml:space="preserve"> </v>
      </c>
      <c r="AC240" s="51">
        <f t="shared" si="43"/>
        <v>1</v>
      </c>
      <c r="AD240" s="51" t="str">
        <f t="shared" si="43"/>
        <v xml:space="preserve"> </v>
      </c>
      <c r="AE240" s="51" t="str">
        <f t="shared" si="43"/>
        <v xml:space="preserve"> </v>
      </c>
      <c r="AF240" s="51" t="str">
        <f t="shared" si="43"/>
        <v xml:space="preserve"> </v>
      </c>
      <c r="AG240" s="51" t="str">
        <f t="shared" si="43"/>
        <v xml:space="preserve"> </v>
      </c>
      <c r="AH240" s="50" t="str">
        <f t="shared" si="43"/>
        <v xml:space="preserve"> </v>
      </c>
      <c r="AI240" s="93">
        <f t="shared" si="35"/>
        <v>1</v>
      </c>
      <c r="AK240" s="1"/>
    </row>
    <row r="241" spans="1:37">
      <c r="A241" s="5" t="s">
        <v>1102</v>
      </c>
      <c r="B241" s="30">
        <v>18</v>
      </c>
      <c r="C241" s="40" t="s">
        <v>1228</v>
      </c>
      <c r="D241" s="1" t="s">
        <v>425</v>
      </c>
      <c r="E241" s="1" t="s">
        <v>653</v>
      </c>
      <c r="F241" s="1" t="s">
        <v>433</v>
      </c>
      <c r="G241" s="1" t="s">
        <v>818</v>
      </c>
      <c r="H241" s="1" t="s">
        <v>434</v>
      </c>
      <c r="I241" s="1" t="s">
        <v>435</v>
      </c>
      <c r="J241" s="1">
        <v>89183</v>
      </c>
      <c r="K241" s="6" t="s">
        <v>654</v>
      </c>
      <c r="L241" s="1" t="s">
        <v>1590</v>
      </c>
      <c r="M241" s="2" t="s">
        <v>655</v>
      </c>
      <c r="N241" s="5"/>
      <c r="O241" s="1" t="b">
        <v>1</v>
      </c>
      <c r="P241" s="1" t="b">
        <v>1</v>
      </c>
      <c r="Q241" s="1" t="s">
        <v>73</v>
      </c>
      <c r="R241" s="18">
        <v>910</v>
      </c>
      <c r="S241" s="132" t="s">
        <v>995</v>
      </c>
      <c r="W241" s="1">
        <v>7</v>
      </c>
      <c r="Y241" s="62"/>
      <c r="Z241" s="54">
        <f t="shared" si="38"/>
        <v>1</v>
      </c>
      <c r="AA241" s="55" t="str">
        <f t="shared" si="38"/>
        <v xml:space="preserve"> </v>
      </c>
      <c r="AB241" s="49" t="str">
        <f t="shared" si="43"/>
        <v xml:space="preserve"> </v>
      </c>
      <c r="AC241" s="51">
        <f t="shared" si="43"/>
        <v>1</v>
      </c>
      <c r="AD241" s="51" t="str">
        <f t="shared" si="43"/>
        <v xml:space="preserve"> </v>
      </c>
      <c r="AE241" s="51" t="str">
        <f t="shared" si="43"/>
        <v xml:space="preserve"> </v>
      </c>
      <c r="AF241" s="51" t="str">
        <f t="shared" si="43"/>
        <v xml:space="preserve"> </v>
      </c>
      <c r="AG241" s="51" t="str">
        <f t="shared" si="43"/>
        <v xml:space="preserve"> </v>
      </c>
      <c r="AH241" s="50" t="str">
        <f t="shared" si="43"/>
        <v xml:space="preserve"> </v>
      </c>
      <c r="AI241" s="93">
        <f t="shared" si="35"/>
        <v>1</v>
      </c>
      <c r="AK241" s="1"/>
    </row>
    <row r="242" spans="1:37">
      <c r="A242" s="5" t="s">
        <v>1102</v>
      </c>
      <c r="B242" s="30">
        <v>18</v>
      </c>
      <c r="C242" s="40" t="s">
        <v>1228</v>
      </c>
      <c r="D242" s="1" t="s">
        <v>51</v>
      </c>
      <c r="E242" s="1" t="s">
        <v>432</v>
      </c>
      <c r="F242" s="1" t="s">
        <v>433</v>
      </c>
      <c r="G242" s="1" t="s">
        <v>818</v>
      </c>
      <c r="H242" s="1" t="s">
        <v>434</v>
      </c>
      <c r="I242" s="1" t="s">
        <v>435</v>
      </c>
      <c r="J242" s="1">
        <v>89183</v>
      </c>
      <c r="K242" s="6" t="s">
        <v>436</v>
      </c>
      <c r="L242" s="1" t="s">
        <v>1590</v>
      </c>
      <c r="M242" s="2" t="s">
        <v>591</v>
      </c>
      <c r="N242" s="5"/>
      <c r="O242" s="1" t="b">
        <v>1</v>
      </c>
      <c r="P242" s="1" t="b">
        <v>1</v>
      </c>
      <c r="Q242" s="1" t="s">
        <v>73</v>
      </c>
      <c r="R242" s="18">
        <v>909</v>
      </c>
      <c r="S242" s="132" t="s">
        <v>995</v>
      </c>
      <c r="W242" s="1">
        <v>6</v>
      </c>
      <c r="Y242" s="62"/>
      <c r="Z242" s="54">
        <f t="shared" si="38"/>
        <v>1</v>
      </c>
      <c r="AA242" s="55" t="str">
        <f t="shared" si="38"/>
        <v xml:space="preserve"> </v>
      </c>
      <c r="AB242" s="49" t="str">
        <f t="shared" ref="AB242:AH246" si="44">IF(AND($A242="Y", $S242=AB$3),1," ")</f>
        <v xml:space="preserve"> </v>
      </c>
      <c r="AC242" s="51">
        <f t="shared" si="44"/>
        <v>1</v>
      </c>
      <c r="AD242" s="51" t="str">
        <f t="shared" si="44"/>
        <v xml:space="preserve"> </v>
      </c>
      <c r="AE242" s="51" t="str">
        <f t="shared" si="44"/>
        <v xml:space="preserve"> </v>
      </c>
      <c r="AF242" s="51" t="str">
        <f t="shared" si="44"/>
        <v xml:space="preserve"> </v>
      </c>
      <c r="AG242" s="51" t="str">
        <f t="shared" si="44"/>
        <v xml:space="preserve"> </v>
      </c>
      <c r="AH242" s="50" t="str">
        <f t="shared" si="44"/>
        <v xml:space="preserve"> </v>
      </c>
      <c r="AI242" s="93">
        <f t="shared" si="35"/>
        <v>1</v>
      </c>
      <c r="AK242" s="1"/>
    </row>
    <row r="243" spans="1:37">
      <c r="A243" s="5" t="s">
        <v>1102</v>
      </c>
      <c r="B243" s="30">
        <v>18</v>
      </c>
      <c r="C243" s="40" t="s">
        <v>1228</v>
      </c>
      <c r="D243" s="1" t="s">
        <v>965</v>
      </c>
      <c r="E243" s="1" t="s">
        <v>1034</v>
      </c>
      <c r="F243" s="1" t="s">
        <v>433</v>
      </c>
      <c r="G243" s="1" t="s">
        <v>818</v>
      </c>
      <c r="H243" s="1" t="s">
        <v>434</v>
      </c>
      <c r="I243" s="1" t="s">
        <v>435</v>
      </c>
      <c r="J243" s="1">
        <v>89183</v>
      </c>
      <c r="K243" s="6" t="s">
        <v>1081</v>
      </c>
      <c r="M243" s="2" t="s">
        <v>1083</v>
      </c>
      <c r="N243" s="5" t="s">
        <v>1102</v>
      </c>
      <c r="O243" s="1" t="b">
        <v>0</v>
      </c>
      <c r="P243" s="1" t="b">
        <v>0</v>
      </c>
      <c r="Q243" s="1" t="s">
        <v>73</v>
      </c>
      <c r="R243" s="18">
        <v>1050</v>
      </c>
      <c r="S243" s="132" t="s">
        <v>995</v>
      </c>
      <c r="W243" s="1">
        <v>10</v>
      </c>
      <c r="Y243" s="62"/>
      <c r="Z243" s="54">
        <f t="shared" si="38"/>
        <v>1</v>
      </c>
      <c r="AA243" s="55" t="str">
        <f t="shared" si="38"/>
        <v xml:space="preserve"> </v>
      </c>
      <c r="AB243" s="49" t="str">
        <f t="shared" si="44"/>
        <v xml:space="preserve"> </v>
      </c>
      <c r="AC243" s="51">
        <f t="shared" si="44"/>
        <v>1</v>
      </c>
      <c r="AD243" s="51" t="str">
        <f t="shared" si="44"/>
        <v xml:space="preserve"> </v>
      </c>
      <c r="AE243" s="51" t="str">
        <f t="shared" si="44"/>
        <v xml:space="preserve"> </v>
      </c>
      <c r="AF243" s="51" t="str">
        <f t="shared" si="44"/>
        <v xml:space="preserve"> </v>
      </c>
      <c r="AG243" s="51" t="str">
        <f t="shared" si="44"/>
        <v xml:space="preserve"> </v>
      </c>
      <c r="AH243" s="50" t="str">
        <f t="shared" si="44"/>
        <v xml:space="preserve"> </v>
      </c>
      <c r="AI243" s="93">
        <f t="shared" si="35"/>
        <v>1</v>
      </c>
      <c r="AK243" s="1"/>
    </row>
    <row r="244" spans="1:37">
      <c r="A244" s="5" t="s">
        <v>1102</v>
      </c>
      <c r="B244" s="30">
        <v>18</v>
      </c>
      <c r="C244" s="40" t="s">
        <v>1228</v>
      </c>
      <c r="D244" s="1" t="s">
        <v>660</v>
      </c>
      <c r="E244" s="1" t="s">
        <v>661</v>
      </c>
      <c r="F244" s="1" t="s">
        <v>433</v>
      </c>
      <c r="G244" s="1" t="s">
        <v>818</v>
      </c>
      <c r="H244" s="1" t="s">
        <v>434</v>
      </c>
      <c r="I244" s="1" t="s">
        <v>435</v>
      </c>
      <c r="J244" s="1">
        <v>89183</v>
      </c>
      <c r="K244" s="6" t="s">
        <v>654</v>
      </c>
      <c r="M244" s="2" t="s">
        <v>657</v>
      </c>
      <c r="N244" s="5"/>
      <c r="O244" s="1" t="b">
        <v>1</v>
      </c>
      <c r="P244" s="1" t="b">
        <v>1</v>
      </c>
      <c r="Q244" s="1" t="s">
        <v>73</v>
      </c>
      <c r="R244" s="18">
        <v>912</v>
      </c>
      <c r="S244" s="132" t="s">
        <v>995</v>
      </c>
      <c r="W244" s="1">
        <v>9</v>
      </c>
      <c r="Y244" s="62"/>
      <c r="Z244" s="54">
        <f t="shared" si="38"/>
        <v>1</v>
      </c>
      <c r="AA244" s="55" t="str">
        <f t="shared" si="38"/>
        <v xml:space="preserve"> </v>
      </c>
      <c r="AB244" s="49" t="str">
        <f t="shared" si="44"/>
        <v xml:space="preserve"> </v>
      </c>
      <c r="AC244" s="51">
        <f t="shared" si="44"/>
        <v>1</v>
      </c>
      <c r="AD244" s="51" t="str">
        <f t="shared" si="44"/>
        <v xml:space="preserve"> </v>
      </c>
      <c r="AE244" s="51" t="str">
        <f t="shared" si="44"/>
        <v xml:space="preserve"> </v>
      </c>
      <c r="AF244" s="51" t="str">
        <f t="shared" si="44"/>
        <v xml:space="preserve"> </v>
      </c>
      <c r="AG244" s="51" t="str">
        <f t="shared" si="44"/>
        <v xml:space="preserve"> </v>
      </c>
      <c r="AH244" s="50" t="str">
        <f t="shared" si="44"/>
        <v xml:space="preserve"> </v>
      </c>
      <c r="AI244" s="93">
        <f t="shared" si="35"/>
        <v>1</v>
      </c>
      <c r="AK244" s="1"/>
    </row>
    <row r="245" spans="1:37">
      <c r="A245" s="5" t="s">
        <v>1102</v>
      </c>
      <c r="B245" s="30">
        <v>18</v>
      </c>
      <c r="C245" s="40" t="s">
        <v>1228</v>
      </c>
      <c r="D245" s="1" t="s">
        <v>66</v>
      </c>
      <c r="E245" s="1" t="s">
        <v>1035</v>
      </c>
      <c r="F245" s="1" t="s">
        <v>433</v>
      </c>
      <c r="G245" s="1" t="s">
        <v>818</v>
      </c>
      <c r="H245" s="1" t="s">
        <v>434</v>
      </c>
      <c r="I245" s="1" t="s">
        <v>435</v>
      </c>
      <c r="J245" s="1">
        <v>89183</v>
      </c>
      <c r="K245" s="6" t="s">
        <v>1082</v>
      </c>
      <c r="M245" s="2" t="s">
        <v>1085</v>
      </c>
      <c r="N245" s="5" t="s">
        <v>1102</v>
      </c>
      <c r="O245" s="1" t="b">
        <v>0</v>
      </c>
      <c r="P245" s="1" t="b">
        <v>0</v>
      </c>
      <c r="Q245" s="1" t="s">
        <v>73</v>
      </c>
      <c r="R245" s="18">
        <v>1054</v>
      </c>
      <c r="S245" s="132" t="s">
        <v>995</v>
      </c>
      <c r="W245" s="1">
        <v>14</v>
      </c>
      <c r="Y245" s="62"/>
      <c r="Z245" s="54">
        <f t="shared" si="38"/>
        <v>1</v>
      </c>
      <c r="AA245" s="55" t="str">
        <f t="shared" si="38"/>
        <v xml:space="preserve"> </v>
      </c>
      <c r="AB245" s="49" t="str">
        <f t="shared" si="44"/>
        <v xml:space="preserve"> </v>
      </c>
      <c r="AC245" s="51">
        <f t="shared" si="44"/>
        <v>1</v>
      </c>
      <c r="AD245" s="51" t="str">
        <f t="shared" si="44"/>
        <v xml:space="preserve"> </v>
      </c>
      <c r="AE245" s="51" t="str">
        <f t="shared" si="44"/>
        <v xml:space="preserve"> </v>
      </c>
      <c r="AF245" s="51" t="str">
        <f t="shared" si="44"/>
        <v xml:space="preserve"> </v>
      </c>
      <c r="AG245" s="51" t="str">
        <f t="shared" si="44"/>
        <v xml:space="preserve"> </v>
      </c>
      <c r="AH245" s="50" t="str">
        <f t="shared" si="44"/>
        <v xml:space="preserve"> </v>
      </c>
      <c r="AI245" s="93">
        <f t="shared" si="35"/>
        <v>1</v>
      </c>
      <c r="AK245" s="1"/>
    </row>
    <row r="246" spans="1:37">
      <c r="A246" s="31" t="s">
        <v>1102</v>
      </c>
      <c r="B246" s="43">
        <v>18</v>
      </c>
      <c r="C246" s="41" t="s">
        <v>1227</v>
      </c>
      <c r="D246" s="10" t="s">
        <v>441</v>
      </c>
      <c r="E246" s="10" t="s">
        <v>309</v>
      </c>
      <c r="F246" s="10" t="s">
        <v>433</v>
      </c>
      <c r="G246" s="10" t="s">
        <v>1076</v>
      </c>
      <c r="H246" s="10" t="s">
        <v>1077</v>
      </c>
      <c r="I246" s="10" t="s">
        <v>435</v>
      </c>
      <c r="J246" s="10" t="s">
        <v>1078</v>
      </c>
      <c r="K246" s="15" t="s">
        <v>797</v>
      </c>
      <c r="L246" s="10" t="s">
        <v>1644</v>
      </c>
      <c r="M246" s="17" t="s">
        <v>1645</v>
      </c>
      <c r="N246" s="28" t="s">
        <v>1102</v>
      </c>
      <c r="O246" s="10" t="b">
        <v>0</v>
      </c>
      <c r="P246" s="10" t="b">
        <v>0</v>
      </c>
      <c r="Q246" s="15" t="s">
        <v>73</v>
      </c>
      <c r="R246" s="16">
        <v>1210</v>
      </c>
      <c r="S246" s="134" t="s">
        <v>995</v>
      </c>
      <c r="W246" s="1">
        <v>11</v>
      </c>
      <c r="Y246" s="62"/>
      <c r="Z246" s="54">
        <f t="shared" si="38"/>
        <v>1</v>
      </c>
      <c r="AA246" s="55" t="str">
        <f t="shared" si="38"/>
        <v xml:space="preserve"> </v>
      </c>
      <c r="AB246" s="49" t="str">
        <f t="shared" si="44"/>
        <v xml:space="preserve"> </v>
      </c>
      <c r="AC246" s="51">
        <f t="shared" si="44"/>
        <v>1</v>
      </c>
      <c r="AD246" s="51" t="str">
        <f t="shared" si="44"/>
        <v xml:space="preserve"> </v>
      </c>
      <c r="AE246" s="51" t="str">
        <f t="shared" si="44"/>
        <v xml:space="preserve"> </v>
      </c>
      <c r="AF246" s="51" t="str">
        <f t="shared" si="44"/>
        <v xml:space="preserve"> </v>
      </c>
      <c r="AG246" s="51" t="str">
        <f t="shared" si="44"/>
        <v xml:space="preserve"> </v>
      </c>
      <c r="AH246" s="50" t="str">
        <f t="shared" si="44"/>
        <v xml:space="preserve"> </v>
      </c>
      <c r="AI246" s="93">
        <f t="shared" si="35"/>
        <v>1</v>
      </c>
      <c r="AK246" s="1"/>
    </row>
    <row r="247" spans="1:37">
      <c r="A247" s="31" t="s">
        <v>1102</v>
      </c>
      <c r="B247" s="43">
        <v>27</v>
      </c>
      <c r="C247" s="41" t="s">
        <v>1227</v>
      </c>
      <c r="D247" s="10" t="s">
        <v>441</v>
      </c>
      <c r="E247" s="10" t="s">
        <v>442</v>
      </c>
      <c r="F247" s="10" t="s">
        <v>388</v>
      </c>
      <c r="G247" s="10" t="s">
        <v>443</v>
      </c>
      <c r="H247" s="10" t="s">
        <v>390</v>
      </c>
      <c r="I247" s="10" t="s">
        <v>391</v>
      </c>
      <c r="J247" s="10" t="s">
        <v>392</v>
      </c>
      <c r="K247" s="15" t="s">
        <v>592</v>
      </c>
      <c r="L247" s="10" t="s">
        <v>1591</v>
      </c>
      <c r="M247" s="17" t="s">
        <v>593</v>
      </c>
      <c r="N247" s="28"/>
      <c r="O247" s="10"/>
      <c r="P247" s="10"/>
      <c r="Q247" s="15" t="s">
        <v>27</v>
      </c>
      <c r="R247" s="16">
        <v>1184</v>
      </c>
      <c r="S247" s="134" t="s">
        <v>997</v>
      </c>
      <c r="Y247" s="62"/>
      <c r="Z247" s="54"/>
      <c r="AA247" s="55">
        <v>1</v>
      </c>
      <c r="AB247" s="49"/>
      <c r="AC247" s="51"/>
      <c r="AD247" s="51"/>
      <c r="AE247" s="51">
        <v>1</v>
      </c>
      <c r="AF247" s="51"/>
      <c r="AG247" s="51"/>
      <c r="AH247" s="50"/>
      <c r="AI247" s="93">
        <f t="shared" si="35"/>
        <v>1</v>
      </c>
      <c r="AK247" s="1"/>
    </row>
    <row r="248" spans="1:37">
      <c r="A248" s="28" t="s">
        <v>1102</v>
      </c>
      <c r="B248" s="41">
        <v>15</v>
      </c>
      <c r="C248" s="41" t="s">
        <v>1227</v>
      </c>
      <c r="D248" s="13" t="s">
        <v>217</v>
      </c>
      <c r="E248" s="13" t="s">
        <v>446</v>
      </c>
      <c r="F248" s="10" t="s">
        <v>388</v>
      </c>
      <c r="G248" s="10" t="s">
        <v>443</v>
      </c>
      <c r="H248" s="10" t="s">
        <v>390</v>
      </c>
      <c r="I248" s="10" t="s">
        <v>391</v>
      </c>
      <c r="J248" s="11" t="s">
        <v>392</v>
      </c>
      <c r="K248" s="10" t="s">
        <v>447</v>
      </c>
      <c r="L248" s="10" t="s">
        <v>1592</v>
      </c>
      <c r="M248" s="10" t="s">
        <v>448</v>
      </c>
      <c r="N248" s="10"/>
      <c r="O248" s="17" t="b">
        <v>1</v>
      </c>
      <c r="P248" s="28" t="b">
        <v>1</v>
      </c>
      <c r="Q248" s="24" t="s">
        <v>27</v>
      </c>
      <c r="R248" s="16">
        <v>1135</v>
      </c>
      <c r="S248" s="134" t="s">
        <v>997</v>
      </c>
      <c r="Y248" s="47"/>
      <c r="Z248" s="54"/>
      <c r="AA248" s="55">
        <v>1</v>
      </c>
      <c r="AB248" s="49" t="str">
        <f t="shared" ref="AB248:AH264" si="45">IF(AND($A248="Y", $S248=AB$3),1," ")</f>
        <v xml:space="preserve"> </v>
      </c>
      <c r="AC248" s="51" t="str">
        <f t="shared" si="45"/>
        <v xml:space="preserve"> </v>
      </c>
      <c r="AD248" s="51" t="str">
        <f t="shared" si="45"/>
        <v xml:space="preserve"> </v>
      </c>
      <c r="AE248" s="51">
        <f t="shared" si="45"/>
        <v>1</v>
      </c>
      <c r="AF248" s="51" t="str">
        <f t="shared" si="45"/>
        <v xml:space="preserve"> </v>
      </c>
      <c r="AG248" s="51" t="str">
        <f t="shared" si="45"/>
        <v xml:space="preserve"> </v>
      </c>
      <c r="AH248" s="50" t="str">
        <f t="shared" si="45"/>
        <v xml:space="preserve"> </v>
      </c>
      <c r="AI248" s="93">
        <f t="shared" si="35"/>
        <v>1</v>
      </c>
      <c r="AK248" s="1"/>
    </row>
    <row r="249" spans="1:37">
      <c r="A249" s="5" t="s">
        <v>1102</v>
      </c>
      <c r="B249" s="30">
        <v>27</v>
      </c>
      <c r="C249" s="41" t="s">
        <v>1320</v>
      </c>
      <c r="D249" s="1" t="s">
        <v>517</v>
      </c>
      <c r="E249" s="1" t="s">
        <v>518</v>
      </c>
      <c r="F249" s="1" t="s">
        <v>388</v>
      </c>
      <c r="G249" s="1" t="s">
        <v>389</v>
      </c>
      <c r="H249" s="1" t="s">
        <v>390</v>
      </c>
      <c r="I249" s="1" t="s">
        <v>391</v>
      </c>
      <c r="J249" s="1" t="s">
        <v>392</v>
      </c>
      <c r="K249" s="1" t="s">
        <v>519</v>
      </c>
      <c r="L249" s="1" t="s">
        <v>1593</v>
      </c>
      <c r="M249" s="2" t="s">
        <v>520</v>
      </c>
      <c r="N249" s="5"/>
      <c r="Q249" s="1" t="s">
        <v>27</v>
      </c>
      <c r="R249" s="18">
        <v>917</v>
      </c>
      <c r="S249" s="134" t="s">
        <v>997</v>
      </c>
      <c r="Y249" s="62"/>
      <c r="Z249" s="54"/>
      <c r="AA249" s="55">
        <f t="shared" ref="AA249:AA254" si="46">IF(AND($A249="Y", $Q249=AA$3),1," ")</f>
        <v>1</v>
      </c>
      <c r="AB249" s="49" t="str">
        <f t="shared" si="45"/>
        <v xml:space="preserve"> </v>
      </c>
      <c r="AC249" s="51" t="str">
        <f t="shared" si="45"/>
        <v xml:space="preserve"> </v>
      </c>
      <c r="AD249" s="51" t="str">
        <f t="shared" si="45"/>
        <v xml:space="preserve"> </v>
      </c>
      <c r="AE249" s="51">
        <f t="shared" si="45"/>
        <v>1</v>
      </c>
      <c r="AF249" s="51" t="str">
        <f t="shared" si="45"/>
        <v xml:space="preserve"> </v>
      </c>
      <c r="AG249" s="51" t="str">
        <f t="shared" si="45"/>
        <v xml:space="preserve"> </v>
      </c>
      <c r="AH249" s="50" t="str">
        <f t="shared" si="45"/>
        <v xml:space="preserve"> </v>
      </c>
      <c r="AI249" s="93">
        <f t="shared" si="35"/>
        <v>1</v>
      </c>
      <c r="AK249" s="1"/>
    </row>
    <row r="250" spans="1:37">
      <c r="A250" s="5" t="s">
        <v>1102</v>
      </c>
      <c r="B250" s="40">
        <v>37</v>
      </c>
      <c r="C250" s="30" t="s">
        <v>1228</v>
      </c>
      <c r="D250" s="1" t="s">
        <v>211</v>
      </c>
      <c r="E250" s="1" t="s">
        <v>444</v>
      </c>
      <c r="F250" s="1" t="s">
        <v>388</v>
      </c>
      <c r="G250" s="1" t="s">
        <v>443</v>
      </c>
      <c r="H250" s="1" t="s">
        <v>390</v>
      </c>
      <c r="I250" s="1" t="s">
        <v>391</v>
      </c>
      <c r="J250" s="1" t="s">
        <v>392</v>
      </c>
      <c r="K250" s="6" t="s">
        <v>1037</v>
      </c>
      <c r="L250" s="1" t="s">
        <v>1594</v>
      </c>
      <c r="M250" s="2" t="s">
        <v>445</v>
      </c>
      <c r="N250" s="5"/>
      <c r="O250" s="1" t="b">
        <v>1</v>
      </c>
      <c r="P250" s="1" t="b">
        <v>1</v>
      </c>
      <c r="Q250" s="1" t="s">
        <v>27</v>
      </c>
      <c r="R250" s="18">
        <v>919</v>
      </c>
      <c r="S250" s="134" t="s">
        <v>997</v>
      </c>
      <c r="T250" s="1" t="s">
        <v>1088</v>
      </c>
      <c r="W250" s="1">
        <v>14</v>
      </c>
      <c r="Y250" s="62" t="s">
        <v>1134</v>
      </c>
      <c r="Z250" s="54" t="str">
        <f t="shared" ref="Z250:AA291" si="47">IF(AND($A250="Y", $Q250=Z$3),1," ")</f>
        <v xml:space="preserve"> </v>
      </c>
      <c r="AA250" s="55">
        <f t="shared" si="46"/>
        <v>1</v>
      </c>
      <c r="AB250" s="49" t="str">
        <f t="shared" si="45"/>
        <v xml:space="preserve"> </v>
      </c>
      <c r="AC250" s="51" t="str">
        <f t="shared" si="45"/>
        <v xml:space="preserve"> </v>
      </c>
      <c r="AD250" s="51" t="str">
        <f t="shared" si="45"/>
        <v xml:space="preserve"> </v>
      </c>
      <c r="AE250" s="51">
        <f t="shared" si="45"/>
        <v>1</v>
      </c>
      <c r="AF250" s="51" t="str">
        <f t="shared" si="45"/>
        <v xml:space="preserve"> </v>
      </c>
      <c r="AG250" s="51" t="str">
        <f t="shared" si="45"/>
        <v xml:space="preserve"> </v>
      </c>
      <c r="AH250" s="50" t="str">
        <f t="shared" si="45"/>
        <v xml:space="preserve"> </v>
      </c>
      <c r="AI250" s="93">
        <f t="shared" si="35"/>
        <v>1</v>
      </c>
      <c r="AK250" s="1"/>
    </row>
    <row r="251" spans="1:37">
      <c r="A251" s="32" t="s">
        <v>1102</v>
      </c>
      <c r="B251" s="30">
        <v>15</v>
      </c>
      <c r="C251" s="40" t="s">
        <v>1228</v>
      </c>
      <c r="D251" s="1" t="s">
        <v>449</v>
      </c>
      <c r="E251" s="1" t="s">
        <v>819</v>
      </c>
      <c r="F251" s="1" t="s">
        <v>388</v>
      </c>
      <c r="G251" s="1" t="s">
        <v>443</v>
      </c>
      <c r="H251" s="1" t="s">
        <v>390</v>
      </c>
      <c r="I251" s="1" t="s">
        <v>391</v>
      </c>
      <c r="J251" s="1" t="s">
        <v>392</v>
      </c>
      <c r="K251" s="6" t="s">
        <v>551</v>
      </c>
      <c r="L251" s="1" t="s">
        <v>600</v>
      </c>
      <c r="M251" s="2" t="s">
        <v>552</v>
      </c>
      <c r="N251" s="5"/>
      <c r="O251" s="1" t="b">
        <v>1</v>
      </c>
      <c r="P251" s="1" t="b">
        <v>1</v>
      </c>
      <c r="Q251" s="1" t="s">
        <v>27</v>
      </c>
      <c r="R251" s="18">
        <v>920</v>
      </c>
      <c r="S251" s="134" t="s">
        <v>997</v>
      </c>
      <c r="T251" s="6"/>
      <c r="Y251" s="62" t="s">
        <v>1131</v>
      </c>
      <c r="Z251" s="54" t="str">
        <f t="shared" si="47"/>
        <v xml:space="preserve"> </v>
      </c>
      <c r="AA251" s="55">
        <f t="shared" si="46"/>
        <v>1</v>
      </c>
      <c r="AB251" s="49" t="str">
        <f t="shared" si="45"/>
        <v xml:space="preserve"> </v>
      </c>
      <c r="AC251" s="51" t="str">
        <f t="shared" si="45"/>
        <v xml:space="preserve"> </v>
      </c>
      <c r="AD251" s="51" t="str">
        <f t="shared" si="45"/>
        <v xml:space="preserve"> </v>
      </c>
      <c r="AE251" s="51">
        <f t="shared" si="45"/>
        <v>1</v>
      </c>
      <c r="AF251" s="51" t="str">
        <f t="shared" si="45"/>
        <v xml:space="preserve"> </v>
      </c>
      <c r="AG251" s="51" t="str">
        <f t="shared" si="45"/>
        <v xml:space="preserve"> </v>
      </c>
      <c r="AH251" s="50" t="str">
        <f t="shared" si="45"/>
        <v xml:space="preserve"> </v>
      </c>
      <c r="AI251" s="93">
        <f t="shared" si="35"/>
        <v>1</v>
      </c>
      <c r="AK251" s="1"/>
    </row>
    <row r="252" spans="1:37">
      <c r="A252" s="32" t="s">
        <v>1102</v>
      </c>
      <c r="B252" s="30">
        <v>15</v>
      </c>
      <c r="C252" s="40" t="s">
        <v>1228</v>
      </c>
      <c r="D252" s="1" t="s">
        <v>66</v>
      </c>
      <c r="E252" s="1" t="s">
        <v>841</v>
      </c>
      <c r="F252" s="1" t="s">
        <v>388</v>
      </c>
      <c r="G252" s="1" t="s">
        <v>443</v>
      </c>
      <c r="H252" s="1" t="s">
        <v>390</v>
      </c>
      <c r="I252" s="1" t="s">
        <v>391</v>
      </c>
      <c r="J252" s="1" t="s">
        <v>392</v>
      </c>
      <c r="K252" s="1" t="s">
        <v>842</v>
      </c>
      <c r="L252" s="1" t="s">
        <v>1595</v>
      </c>
      <c r="M252" s="2" t="s">
        <v>843</v>
      </c>
      <c r="N252" s="5"/>
      <c r="O252" s="1" t="b">
        <v>1</v>
      </c>
      <c r="P252" s="3" t="b">
        <v>0</v>
      </c>
      <c r="Q252" s="6" t="s">
        <v>27</v>
      </c>
      <c r="R252" s="18">
        <v>921</v>
      </c>
      <c r="S252" s="134" t="s">
        <v>997</v>
      </c>
      <c r="T252" s="6"/>
      <c r="Y252" s="62" t="s">
        <v>1133</v>
      </c>
      <c r="Z252" s="54" t="str">
        <f t="shared" si="47"/>
        <v xml:space="preserve"> </v>
      </c>
      <c r="AA252" s="55">
        <f t="shared" si="46"/>
        <v>1</v>
      </c>
      <c r="AB252" s="49" t="str">
        <f t="shared" si="45"/>
        <v xml:space="preserve"> </v>
      </c>
      <c r="AC252" s="51" t="str">
        <f t="shared" si="45"/>
        <v xml:space="preserve"> </v>
      </c>
      <c r="AD252" s="51" t="str">
        <f t="shared" si="45"/>
        <v xml:space="preserve"> </v>
      </c>
      <c r="AE252" s="51">
        <f t="shared" si="45"/>
        <v>1</v>
      </c>
      <c r="AF252" s="51" t="str">
        <f t="shared" si="45"/>
        <v xml:space="preserve"> </v>
      </c>
      <c r="AG252" s="51" t="str">
        <f t="shared" si="45"/>
        <v xml:space="preserve"> </v>
      </c>
      <c r="AH252" s="50" t="str">
        <f t="shared" si="45"/>
        <v xml:space="preserve"> </v>
      </c>
      <c r="AI252" s="93">
        <f t="shared" si="35"/>
        <v>1</v>
      </c>
      <c r="AK252" s="1"/>
    </row>
    <row r="253" spans="1:37">
      <c r="A253" s="32" t="s">
        <v>1102</v>
      </c>
      <c r="B253" s="30">
        <v>15</v>
      </c>
      <c r="C253" s="40" t="s">
        <v>1228</v>
      </c>
      <c r="D253" s="1" t="s">
        <v>808</v>
      </c>
      <c r="E253" s="1" t="s">
        <v>1114</v>
      </c>
      <c r="F253" s="1" t="s">
        <v>388</v>
      </c>
      <c r="G253" s="1" t="s">
        <v>1115</v>
      </c>
      <c r="H253" s="1" t="s">
        <v>1116</v>
      </c>
      <c r="I253" s="1" t="s">
        <v>391</v>
      </c>
      <c r="J253" s="1">
        <v>13202</v>
      </c>
      <c r="K253" s="6" t="s">
        <v>1117</v>
      </c>
      <c r="M253" s="2" t="s">
        <v>1118</v>
      </c>
      <c r="N253" s="5"/>
      <c r="Q253" s="1" t="s">
        <v>27</v>
      </c>
      <c r="R253" s="18">
        <v>1073</v>
      </c>
      <c r="S253" s="134" t="s">
        <v>997</v>
      </c>
      <c r="Y253" s="62" t="s">
        <v>1132</v>
      </c>
      <c r="Z253" s="54" t="str">
        <f t="shared" si="47"/>
        <v xml:space="preserve"> </v>
      </c>
      <c r="AA253" s="55">
        <f t="shared" si="46"/>
        <v>1</v>
      </c>
      <c r="AB253" s="49" t="str">
        <f t="shared" si="45"/>
        <v xml:space="preserve"> </v>
      </c>
      <c r="AC253" s="51" t="str">
        <f t="shared" si="45"/>
        <v xml:space="preserve"> </v>
      </c>
      <c r="AD253" s="51" t="str">
        <f t="shared" si="45"/>
        <v xml:space="preserve"> </v>
      </c>
      <c r="AE253" s="51">
        <f t="shared" si="45"/>
        <v>1</v>
      </c>
      <c r="AF253" s="51" t="str">
        <f t="shared" si="45"/>
        <v xml:space="preserve"> </v>
      </c>
      <c r="AG253" s="51" t="str">
        <f t="shared" si="45"/>
        <v xml:space="preserve"> </v>
      </c>
      <c r="AH253" s="50" t="str">
        <f t="shared" si="45"/>
        <v xml:space="preserve"> </v>
      </c>
      <c r="AI253" s="93">
        <f t="shared" si="35"/>
        <v>1</v>
      </c>
      <c r="AK253" s="1"/>
    </row>
    <row r="254" spans="1:37">
      <c r="A254" s="28" t="s">
        <v>1102</v>
      </c>
      <c r="B254" s="43">
        <v>43</v>
      </c>
      <c r="C254" s="41" t="s">
        <v>1227</v>
      </c>
      <c r="D254" s="10" t="s">
        <v>386</v>
      </c>
      <c r="E254" s="10" t="s">
        <v>387</v>
      </c>
      <c r="F254" s="10" t="s">
        <v>388</v>
      </c>
      <c r="G254" s="10" t="s">
        <v>443</v>
      </c>
      <c r="H254" s="10" t="s">
        <v>390</v>
      </c>
      <c r="I254" s="10" t="s">
        <v>391</v>
      </c>
      <c r="J254" s="11" t="s">
        <v>1641</v>
      </c>
      <c r="K254" s="10" t="s">
        <v>393</v>
      </c>
      <c r="L254" s="10" t="s">
        <v>1642</v>
      </c>
      <c r="M254" s="12" t="s">
        <v>550</v>
      </c>
      <c r="N254" s="10"/>
      <c r="O254" s="24" t="b">
        <v>0</v>
      </c>
      <c r="P254" s="24" t="b">
        <v>0</v>
      </c>
      <c r="Q254" s="15" t="s">
        <v>27</v>
      </c>
      <c r="R254" s="16">
        <v>1209</v>
      </c>
      <c r="S254" s="134" t="s">
        <v>997</v>
      </c>
      <c r="Y254" s="62"/>
      <c r="Z254" s="54" t="str">
        <f t="shared" si="47"/>
        <v xml:space="preserve"> </v>
      </c>
      <c r="AA254" s="55">
        <f t="shared" si="46"/>
        <v>1</v>
      </c>
      <c r="AB254" s="49"/>
      <c r="AC254" s="51"/>
      <c r="AD254" s="51"/>
      <c r="AE254" s="51">
        <f t="shared" si="45"/>
        <v>1</v>
      </c>
      <c r="AF254" s="51" t="str">
        <f t="shared" si="45"/>
        <v xml:space="preserve"> </v>
      </c>
      <c r="AG254" s="51" t="str">
        <f t="shared" si="45"/>
        <v xml:space="preserve"> </v>
      </c>
      <c r="AH254" s="50" t="str">
        <f t="shared" si="45"/>
        <v xml:space="preserve"> </v>
      </c>
      <c r="AI254" s="93">
        <f t="shared" si="35"/>
        <v>1</v>
      </c>
      <c r="AK254" s="1"/>
    </row>
    <row r="255" spans="1:37">
      <c r="A255" s="28" t="s">
        <v>1102</v>
      </c>
      <c r="B255" s="43">
        <v>30</v>
      </c>
      <c r="C255" s="41" t="s">
        <v>1227</v>
      </c>
      <c r="D255" s="10" t="s">
        <v>1596</v>
      </c>
      <c r="E255" s="10" t="s">
        <v>1597</v>
      </c>
      <c r="F255" s="10" t="s">
        <v>1046</v>
      </c>
      <c r="G255" s="10" t="s">
        <v>914</v>
      </c>
      <c r="H255" s="10" t="s">
        <v>516</v>
      </c>
      <c r="I255" s="10" t="s">
        <v>734</v>
      </c>
      <c r="J255" s="11" t="s">
        <v>915</v>
      </c>
      <c r="K255" s="10" t="s">
        <v>542</v>
      </c>
      <c r="L255" s="10" t="s">
        <v>1324</v>
      </c>
      <c r="M255" s="12" t="s">
        <v>1598</v>
      </c>
      <c r="N255" s="10"/>
      <c r="O255" s="10"/>
      <c r="P255" s="10"/>
      <c r="Q255" s="10" t="s">
        <v>73</v>
      </c>
      <c r="R255" s="16">
        <v>1164</v>
      </c>
      <c r="S255" s="98" t="s">
        <v>996</v>
      </c>
      <c r="Y255" s="62"/>
      <c r="Z255" s="54">
        <f t="shared" si="47"/>
        <v>1</v>
      </c>
      <c r="AA255" s="55"/>
      <c r="AB255" s="49" t="str">
        <f t="shared" si="45"/>
        <v xml:space="preserve"> </v>
      </c>
      <c r="AC255" s="51" t="str">
        <f t="shared" si="45"/>
        <v xml:space="preserve"> </v>
      </c>
      <c r="AD255" s="51" t="str">
        <f t="shared" si="45"/>
        <v xml:space="preserve"> </v>
      </c>
      <c r="AE255" s="51" t="str">
        <f t="shared" si="45"/>
        <v xml:space="preserve"> </v>
      </c>
      <c r="AF255" s="51" t="str">
        <f t="shared" si="45"/>
        <v xml:space="preserve"> </v>
      </c>
      <c r="AG255" s="51" t="str">
        <f t="shared" si="45"/>
        <v xml:space="preserve"> </v>
      </c>
      <c r="AH255" s="50">
        <f t="shared" si="45"/>
        <v>1</v>
      </c>
      <c r="AI255" s="93">
        <f t="shared" si="35"/>
        <v>1</v>
      </c>
      <c r="AK255" s="1"/>
    </row>
    <row r="256" spans="1:37">
      <c r="A256" s="28" t="s">
        <v>1102</v>
      </c>
      <c r="B256" s="43">
        <v>30</v>
      </c>
      <c r="C256" s="41" t="s">
        <v>1227</v>
      </c>
      <c r="D256" s="10" t="s">
        <v>724</v>
      </c>
      <c r="E256" s="10" t="s">
        <v>76</v>
      </c>
      <c r="F256" s="10" t="s">
        <v>1046</v>
      </c>
      <c r="G256" s="10" t="s">
        <v>914</v>
      </c>
      <c r="H256" s="10" t="s">
        <v>516</v>
      </c>
      <c r="I256" s="10" t="s">
        <v>734</v>
      </c>
      <c r="J256" s="11" t="s">
        <v>915</v>
      </c>
      <c r="K256" s="10" t="s">
        <v>542</v>
      </c>
      <c r="L256" s="10" t="s">
        <v>1324</v>
      </c>
      <c r="M256" s="12" t="s">
        <v>1599</v>
      </c>
      <c r="N256" s="10"/>
      <c r="O256" s="10"/>
      <c r="P256" s="10"/>
      <c r="Q256" s="10" t="s">
        <v>73</v>
      </c>
      <c r="R256" s="16">
        <v>1165</v>
      </c>
      <c r="S256" s="98" t="s">
        <v>996</v>
      </c>
      <c r="Y256" s="62"/>
      <c r="Z256" s="54">
        <f t="shared" si="47"/>
        <v>1</v>
      </c>
      <c r="AA256" s="55"/>
      <c r="AB256" s="49" t="str">
        <f t="shared" si="45"/>
        <v xml:space="preserve"> </v>
      </c>
      <c r="AC256" s="51" t="str">
        <f t="shared" si="45"/>
        <v xml:space="preserve"> </v>
      </c>
      <c r="AD256" s="51" t="str">
        <f t="shared" si="45"/>
        <v xml:space="preserve"> </v>
      </c>
      <c r="AE256" s="51" t="str">
        <f t="shared" si="45"/>
        <v xml:space="preserve"> </v>
      </c>
      <c r="AF256" s="51" t="str">
        <f t="shared" si="45"/>
        <v xml:space="preserve"> </v>
      </c>
      <c r="AG256" s="51" t="str">
        <f t="shared" si="45"/>
        <v xml:space="preserve"> </v>
      </c>
      <c r="AH256" s="50">
        <f t="shared" si="45"/>
        <v>1</v>
      </c>
      <c r="AI256" s="93">
        <f t="shared" si="35"/>
        <v>1</v>
      </c>
      <c r="AK256" s="1"/>
    </row>
    <row r="257" spans="1:37">
      <c r="A257" s="28" t="s">
        <v>1102</v>
      </c>
      <c r="B257" s="43">
        <v>30</v>
      </c>
      <c r="C257" s="41" t="s">
        <v>1320</v>
      </c>
      <c r="D257" s="10" t="s">
        <v>729</v>
      </c>
      <c r="E257" s="10" t="s">
        <v>730</v>
      </c>
      <c r="F257" s="10" t="s">
        <v>1046</v>
      </c>
      <c r="G257" s="10" t="s">
        <v>914</v>
      </c>
      <c r="H257" s="10" t="s">
        <v>516</v>
      </c>
      <c r="I257" s="10" t="s">
        <v>734</v>
      </c>
      <c r="J257" s="11" t="s">
        <v>915</v>
      </c>
      <c r="K257" s="10" t="s">
        <v>542</v>
      </c>
      <c r="L257" s="10" t="s">
        <v>1324</v>
      </c>
      <c r="M257" s="12" t="s">
        <v>1600</v>
      </c>
      <c r="N257" s="28"/>
      <c r="O257" s="10" t="b">
        <v>1</v>
      </c>
      <c r="P257" s="24" t="b">
        <v>0</v>
      </c>
      <c r="Q257" s="10" t="s">
        <v>73</v>
      </c>
      <c r="R257" s="16">
        <v>929</v>
      </c>
      <c r="S257" s="98" t="s">
        <v>996</v>
      </c>
      <c r="Y257" s="62"/>
      <c r="Z257" s="54">
        <f t="shared" si="47"/>
        <v>1</v>
      </c>
      <c r="AA257" s="55"/>
      <c r="AB257" s="49" t="str">
        <f t="shared" si="45"/>
        <v xml:space="preserve"> </v>
      </c>
      <c r="AC257" s="51" t="str">
        <f t="shared" si="45"/>
        <v xml:space="preserve"> </v>
      </c>
      <c r="AD257" s="51" t="str">
        <f t="shared" si="45"/>
        <v xml:space="preserve"> </v>
      </c>
      <c r="AE257" s="51" t="str">
        <f t="shared" si="45"/>
        <v xml:space="preserve"> </v>
      </c>
      <c r="AF257" s="51" t="str">
        <f t="shared" si="45"/>
        <v xml:space="preserve"> </v>
      </c>
      <c r="AG257" s="51" t="str">
        <f t="shared" si="45"/>
        <v xml:space="preserve"> </v>
      </c>
      <c r="AH257" s="50">
        <f t="shared" si="45"/>
        <v>1</v>
      </c>
      <c r="AI257" s="93">
        <f t="shared" si="35"/>
        <v>1</v>
      </c>
      <c r="AK257" s="1"/>
    </row>
    <row r="258" spans="1:37">
      <c r="A258" s="28" t="s">
        <v>1102</v>
      </c>
      <c r="B258" s="43">
        <v>30</v>
      </c>
      <c r="C258" s="41" t="s">
        <v>1320</v>
      </c>
      <c r="D258" s="10" t="s">
        <v>37</v>
      </c>
      <c r="E258" s="10" t="s">
        <v>543</v>
      </c>
      <c r="F258" s="10" t="s">
        <v>1046</v>
      </c>
      <c r="G258" s="10" t="s">
        <v>914</v>
      </c>
      <c r="H258" s="10" t="s">
        <v>516</v>
      </c>
      <c r="I258" s="10" t="s">
        <v>734</v>
      </c>
      <c r="J258" s="11" t="s">
        <v>915</v>
      </c>
      <c r="K258" s="10" t="s">
        <v>542</v>
      </c>
      <c r="L258" s="10" t="s">
        <v>1326</v>
      </c>
      <c r="M258" s="12" t="s">
        <v>1601</v>
      </c>
      <c r="N258" s="28"/>
      <c r="O258" s="10" t="b">
        <v>1</v>
      </c>
      <c r="P258" s="24" t="b">
        <v>0</v>
      </c>
      <c r="Q258" s="10" t="s">
        <v>73</v>
      </c>
      <c r="R258" s="16">
        <v>925</v>
      </c>
      <c r="S258" s="98" t="s">
        <v>996</v>
      </c>
      <c r="Y258" s="62"/>
      <c r="Z258" s="54">
        <f t="shared" si="47"/>
        <v>1</v>
      </c>
      <c r="AA258" s="55" t="str">
        <f>IF(AND($A258="Y", $Q258=AA$3),1," ")</f>
        <v xml:space="preserve"> </v>
      </c>
      <c r="AB258" s="49" t="str">
        <f t="shared" si="45"/>
        <v xml:space="preserve"> </v>
      </c>
      <c r="AC258" s="51" t="str">
        <f t="shared" si="45"/>
        <v xml:space="preserve"> </v>
      </c>
      <c r="AD258" s="51" t="str">
        <f t="shared" si="45"/>
        <v xml:space="preserve"> </v>
      </c>
      <c r="AE258" s="51" t="str">
        <f t="shared" si="45"/>
        <v xml:space="preserve"> </v>
      </c>
      <c r="AF258" s="51" t="str">
        <f t="shared" si="45"/>
        <v xml:space="preserve"> </v>
      </c>
      <c r="AG258" s="51" t="str">
        <f t="shared" si="45"/>
        <v xml:space="preserve"> </v>
      </c>
      <c r="AH258" s="50">
        <f t="shared" si="45"/>
        <v>1</v>
      </c>
      <c r="AI258" s="93">
        <f t="shared" si="35"/>
        <v>1</v>
      </c>
      <c r="AK258" s="1"/>
    </row>
    <row r="259" spans="1:37">
      <c r="A259" s="28" t="s">
        <v>1102</v>
      </c>
      <c r="B259" s="43">
        <v>30</v>
      </c>
      <c r="C259" s="41" t="s">
        <v>1227</v>
      </c>
      <c r="D259" s="10" t="s">
        <v>121</v>
      </c>
      <c r="E259" s="10" t="s">
        <v>1602</v>
      </c>
      <c r="F259" s="10" t="s">
        <v>1046</v>
      </c>
      <c r="G259" s="10" t="s">
        <v>914</v>
      </c>
      <c r="H259" s="10" t="s">
        <v>516</v>
      </c>
      <c r="I259" s="10" t="s">
        <v>734</v>
      </c>
      <c r="J259" s="11" t="s">
        <v>915</v>
      </c>
      <c r="K259" s="10" t="s">
        <v>542</v>
      </c>
      <c r="L259" s="10" t="s">
        <v>1324</v>
      </c>
      <c r="M259" s="12" t="s">
        <v>1603</v>
      </c>
      <c r="N259" s="10"/>
      <c r="O259" s="10"/>
      <c r="P259" s="10"/>
      <c r="Q259" s="10" t="s">
        <v>73</v>
      </c>
      <c r="R259" s="16">
        <v>1166</v>
      </c>
      <c r="S259" s="98" t="s">
        <v>996</v>
      </c>
      <c r="Y259" s="62"/>
      <c r="Z259" s="54">
        <f t="shared" si="47"/>
        <v>1</v>
      </c>
      <c r="AA259" s="55"/>
      <c r="AB259" s="49" t="str">
        <f t="shared" si="45"/>
        <v xml:space="preserve"> </v>
      </c>
      <c r="AC259" s="51" t="str">
        <f t="shared" si="45"/>
        <v xml:space="preserve"> </v>
      </c>
      <c r="AD259" s="51" t="str">
        <f t="shared" si="45"/>
        <v xml:space="preserve"> </v>
      </c>
      <c r="AE259" s="51" t="str">
        <f t="shared" si="45"/>
        <v xml:space="preserve"> </v>
      </c>
      <c r="AF259" s="51" t="str">
        <f t="shared" si="45"/>
        <v xml:space="preserve"> </v>
      </c>
      <c r="AG259" s="51" t="str">
        <f t="shared" si="45"/>
        <v xml:space="preserve"> </v>
      </c>
      <c r="AH259" s="50">
        <f t="shared" si="45"/>
        <v>1</v>
      </c>
      <c r="AI259" s="93">
        <f t="shared" si="35"/>
        <v>1</v>
      </c>
      <c r="AK259" s="1"/>
    </row>
    <row r="260" spans="1:37">
      <c r="A260" s="28" t="s">
        <v>1102</v>
      </c>
      <c r="B260" s="43">
        <v>30</v>
      </c>
      <c r="C260" s="41" t="s">
        <v>1227</v>
      </c>
      <c r="D260" s="10" t="s">
        <v>1604</v>
      </c>
      <c r="E260" s="10" t="s">
        <v>1605</v>
      </c>
      <c r="F260" s="10" t="s">
        <v>1046</v>
      </c>
      <c r="G260" s="10" t="s">
        <v>914</v>
      </c>
      <c r="H260" s="10" t="s">
        <v>516</v>
      </c>
      <c r="I260" s="10" t="s">
        <v>734</v>
      </c>
      <c r="J260" s="11" t="s">
        <v>915</v>
      </c>
      <c r="K260" s="10" t="s">
        <v>542</v>
      </c>
      <c r="L260" s="10" t="s">
        <v>1324</v>
      </c>
      <c r="M260" s="12" t="s">
        <v>1606</v>
      </c>
      <c r="N260" s="10"/>
      <c r="O260" s="10"/>
      <c r="P260" s="10"/>
      <c r="Q260" s="10" t="s">
        <v>73</v>
      </c>
      <c r="R260" s="16">
        <v>1167</v>
      </c>
      <c r="S260" s="98" t="s">
        <v>996</v>
      </c>
      <c r="Y260" s="62"/>
      <c r="Z260" s="54">
        <f t="shared" si="47"/>
        <v>1</v>
      </c>
      <c r="AA260" s="55"/>
      <c r="AB260" s="49" t="str">
        <f t="shared" si="45"/>
        <v xml:space="preserve"> </v>
      </c>
      <c r="AC260" s="51" t="str">
        <f t="shared" si="45"/>
        <v xml:space="preserve"> </v>
      </c>
      <c r="AD260" s="51" t="str">
        <f t="shared" si="45"/>
        <v xml:space="preserve"> </v>
      </c>
      <c r="AE260" s="51" t="str">
        <f t="shared" si="45"/>
        <v xml:space="preserve"> </v>
      </c>
      <c r="AF260" s="51" t="str">
        <f t="shared" si="45"/>
        <v xml:space="preserve"> </v>
      </c>
      <c r="AG260" s="51" t="str">
        <f t="shared" si="45"/>
        <v xml:space="preserve"> </v>
      </c>
      <c r="AH260" s="50">
        <f t="shared" si="45"/>
        <v>1</v>
      </c>
      <c r="AI260" s="93">
        <f t="shared" si="35"/>
        <v>1</v>
      </c>
      <c r="AJ260" s="125"/>
      <c r="AK260" s="125"/>
    </row>
    <row r="261" spans="1:37">
      <c r="A261" s="28" t="s">
        <v>1102</v>
      </c>
      <c r="B261" s="43">
        <v>30</v>
      </c>
      <c r="C261" s="41" t="s">
        <v>1227</v>
      </c>
      <c r="D261" s="10" t="s">
        <v>1607</v>
      </c>
      <c r="E261" s="10" t="s">
        <v>1608</v>
      </c>
      <c r="F261" s="10" t="s">
        <v>1046</v>
      </c>
      <c r="G261" s="10" t="s">
        <v>914</v>
      </c>
      <c r="H261" s="10" t="s">
        <v>516</v>
      </c>
      <c r="I261" s="10" t="s">
        <v>734</v>
      </c>
      <c r="J261" s="11" t="s">
        <v>915</v>
      </c>
      <c r="K261" s="10" t="s">
        <v>542</v>
      </c>
      <c r="L261" s="10" t="s">
        <v>1324</v>
      </c>
      <c r="M261" s="12" t="s">
        <v>1609</v>
      </c>
      <c r="N261" s="10"/>
      <c r="O261" s="10"/>
      <c r="P261" s="10"/>
      <c r="Q261" s="10" t="s">
        <v>73</v>
      </c>
      <c r="R261" s="16">
        <v>1168</v>
      </c>
      <c r="S261" s="98" t="s">
        <v>996</v>
      </c>
      <c r="Y261" s="62"/>
      <c r="Z261" s="54">
        <f t="shared" si="47"/>
        <v>1</v>
      </c>
      <c r="AA261" s="55"/>
      <c r="AB261" s="49" t="str">
        <f t="shared" si="45"/>
        <v xml:space="preserve"> </v>
      </c>
      <c r="AC261" s="51" t="str">
        <f t="shared" si="45"/>
        <v xml:space="preserve"> </v>
      </c>
      <c r="AD261" s="51" t="str">
        <f t="shared" si="45"/>
        <v xml:space="preserve"> </v>
      </c>
      <c r="AE261" s="51" t="str">
        <f t="shared" si="45"/>
        <v xml:space="preserve"> </v>
      </c>
      <c r="AF261" s="51" t="str">
        <f t="shared" si="45"/>
        <v xml:space="preserve"> </v>
      </c>
      <c r="AG261" s="51" t="str">
        <f t="shared" si="45"/>
        <v xml:space="preserve"> </v>
      </c>
      <c r="AH261" s="50">
        <f t="shared" si="45"/>
        <v>1</v>
      </c>
      <c r="AI261" s="93">
        <f t="shared" ref="AI261:AI262" si="48">SUM(AB261:AH261)</f>
        <v>1</v>
      </c>
      <c r="AJ261" s="125"/>
      <c r="AK261" s="125"/>
    </row>
    <row r="262" spans="1:37">
      <c r="A262" s="28" t="s">
        <v>1102</v>
      </c>
      <c r="B262" s="43">
        <v>30</v>
      </c>
      <c r="C262" s="41" t="s">
        <v>1320</v>
      </c>
      <c r="D262" s="10" t="s">
        <v>544</v>
      </c>
      <c r="E262" s="10" t="s">
        <v>545</v>
      </c>
      <c r="F262" s="10" t="s">
        <v>1046</v>
      </c>
      <c r="G262" s="10" t="s">
        <v>914</v>
      </c>
      <c r="H262" s="10" t="s">
        <v>516</v>
      </c>
      <c r="I262" s="10" t="s">
        <v>734</v>
      </c>
      <c r="J262" s="11" t="s">
        <v>915</v>
      </c>
      <c r="K262" s="10" t="s">
        <v>542</v>
      </c>
      <c r="L262" s="10" t="s">
        <v>1324</v>
      </c>
      <c r="M262" s="12" t="s">
        <v>1610</v>
      </c>
      <c r="N262" s="28"/>
      <c r="O262" s="10" t="b">
        <v>1</v>
      </c>
      <c r="P262" s="24" t="b">
        <v>0</v>
      </c>
      <c r="Q262" s="10" t="s">
        <v>73</v>
      </c>
      <c r="R262" s="16">
        <v>926</v>
      </c>
      <c r="S262" s="98" t="s">
        <v>996</v>
      </c>
      <c r="Y262" s="62"/>
      <c r="Z262" s="54">
        <f t="shared" si="47"/>
        <v>1</v>
      </c>
      <c r="AA262" s="55"/>
      <c r="AB262" s="49" t="str">
        <f t="shared" si="45"/>
        <v xml:space="preserve"> </v>
      </c>
      <c r="AC262" s="51" t="str">
        <f t="shared" si="45"/>
        <v xml:space="preserve"> </v>
      </c>
      <c r="AD262" s="51" t="str">
        <f t="shared" si="45"/>
        <v xml:space="preserve"> </v>
      </c>
      <c r="AE262" s="51" t="str">
        <f t="shared" si="45"/>
        <v xml:space="preserve"> </v>
      </c>
      <c r="AF262" s="51" t="str">
        <f t="shared" si="45"/>
        <v xml:space="preserve"> </v>
      </c>
      <c r="AG262" s="51" t="str">
        <f t="shared" si="45"/>
        <v xml:space="preserve"> </v>
      </c>
      <c r="AH262" s="50">
        <f t="shared" si="45"/>
        <v>1</v>
      </c>
      <c r="AI262" s="93">
        <f t="shared" si="48"/>
        <v>1</v>
      </c>
      <c r="AJ262" s="125"/>
      <c r="AK262" s="125"/>
    </row>
    <row r="263" spans="1:37">
      <c r="A263" s="28" t="s">
        <v>1102</v>
      </c>
      <c r="B263" s="43">
        <v>30</v>
      </c>
      <c r="C263" s="41" t="s">
        <v>1227</v>
      </c>
      <c r="D263" s="10" t="s">
        <v>118</v>
      </c>
      <c r="E263" s="10" t="s">
        <v>1611</v>
      </c>
      <c r="F263" s="10" t="s">
        <v>1046</v>
      </c>
      <c r="G263" s="10" t="s">
        <v>914</v>
      </c>
      <c r="H263" s="10" t="s">
        <v>516</v>
      </c>
      <c r="I263" s="10" t="s">
        <v>734</v>
      </c>
      <c r="J263" s="11" t="s">
        <v>915</v>
      </c>
      <c r="K263" s="10" t="s">
        <v>542</v>
      </c>
      <c r="L263" s="10" t="s">
        <v>1324</v>
      </c>
      <c r="M263" s="12" t="s">
        <v>1612</v>
      </c>
      <c r="N263" s="10"/>
      <c r="O263" s="10"/>
      <c r="P263" s="10"/>
      <c r="Q263" s="10" t="s">
        <v>73</v>
      </c>
      <c r="R263" s="16">
        <v>1169</v>
      </c>
      <c r="S263" s="98" t="s">
        <v>996</v>
      </c>
      <c r="Y263" s="62"/>
      <c r="Z263" s="54">
        <f t="shared" si="47"/>
        <v>1</v>
      </c>
      <c r="AA263" s="55"/>
      <c r="AB263" s="49"/>
      <c r="AC263" s="51"/>
      <c r="AD263" s="51"/>
      <c r="AE263" s="51"/>
      <c r="AF263" s="51"/>
      <c r="AG263" s="51"/>
      <c r="AH263" s="50">
        <f t="shared" si="45"/>
        <v>1</v>
      </c>
      <c r="AI263" s="93">
        <v>1</v>
      </c>
      <c r="AJ263" s="125"/>
      <c r="AK263" s="125"/>
    </row>
    <row r="264" spans="1:37">
      <c r="A264" s="28" t="s">
        <v>1102</v>
      </c>
      <c r="B264" s="43">
        <v>30</v>
      </c>
      <c r="C264" s="41" t="s">
        <v>1227</v>
      </c>
      <c r="D264" s="10" t="s">
        <v>1613</v>
      </c>
      <c r="E264" s="10" t="s">
        <v>1614</v>
      </c>
      <c r="F264" s="10" t="s">
        <v>1046</v>
      </c>
      <c r="G264" s="10" t="s">
        <v>914</v>
      </c>
      <c r="H264" s="10" t="s">
        <v>516</v>
      </c>
      <c r="I264" s="10" t="s">
        <v>734</v>
      </c>
      <c r="J264" s="11" t="s">
        <v>915</v>
      </c>
      <c r="K264" s="10" t="s">
        <v>542</v>
      </c>
      <c r="L264" s="10" t="s">
        <v>1324</v>
      </c>
      <c r="M264" s="12" t="s">
        <v>1615</v>
      </c>
      <c r="N264" s="10"/>
      <c r="O264" s="10"/>
      <c r="P264" s="10"/>
      <c r="Q264" s="10" t="s">
        <v>73</v>
      </c>
      <c r="R264" s="16">
        <v>1170</v>
      </c>
      <c r="S264" s="98" t="s">
        <v>996</v>
      </c>
      <c r="Y264" s="62"/>
      <c r="Z264" s="54">
        <f t="shared" si="47"/>
        <v>1</v>
      </c>
      <c r="AA264" s="55"/>
      <c r="AB264" s="49" t="str">
        <f t="shared" ref="AB264:AH279" si="49">IF(AND($A264="Y", $S264=AB$3),1," ")</f>
        <v xml:space="preserve"> </v>
      </c>
      <c r="AC264" s="51" t="str">
        <f t="shared" si="49"/>
        <v xml:space="preserve"> </v>
      </c>
      <c r="AD264" s="51" t="str">
        <f t="shared" si="49"/>
        <v xml:space="preserve"> </v>
      </c>
      <c r="AE264" s="51" t="str">
        <f t="shared" si="49"/>
        <v xml:space="preserve"> </v>
      </c>
      <c r="AF264" s="51" t="str">
        <f t="shared" si="49"/>
        <v xml:space="preserve"> </v>
      </c>
      <c r="AG264" s="51" t="str">
        <f t="shared" si="49"/>
        <v xml:space="preserve"> </v>
      </c>
      <c r="AH264" s="50">
        <f t="shared" si="45"/>
        <v>1</v>
      </c>
      <c r="AI264" s="93">
        <f t="shared" ref="AI264:AI327" si="50">SUM(AB264:AH264)</f>
        <v>1</v>
      </c>
      <c r="AJ264" s="125"/>
      <c r="AK264" s="125"/>
    </row>
    <row r="265" spans="1:37">
      <c r="A265" s="5" t="s">
        <v>1102</v>
      </c>
      <c r="B265" s="40">
        <v>15</v>
      </c>
      <c r="C265" s="40" t="s">
        <v>1228</v>
      </c>
      <c r="D265" s="1" t="s">
        <v>152</v>
      </c>
      <c r="E265" s="1" t="s">
        <v>598</v>
      </c>
      <c r="F265" s="6" t="s">
        <v>144</v>
      </c>
      <c r="G265" s="1" t="s">
        <v>936</v>
      </c>
      <c r="H265" s="1" t="s">
        <v>145</v>
      </c>
      <c r="I265" s="1" t="s">
        <v>146</v>
      </c>
      <c r="J265" s="1" t="s">
        <v>147</v>
      </c>
      <c r="K265" s="6" t="s">
        <v>148</v>
      </c>
      <c r="L265" s="1" t="s">
        <v>1616</v>
      </c>
      <c r="M265" s="2" t="s">
        <v>1617</v>
      </c>
      <c r="N265" s="5"/>
      <c r="O265" s="1" t="b">
        <v>1</v>
      </c>
      <c r="P265" s="1" t="b">
        <v>1</v>
      </c>
      <c r="Q265" s="1" t="s">
        <v>73</v>
      </c>
      <c r="R265" s="18">
        <v>939</v>
      </c>
      <c r="S265" s="124" t="s">
        <v>999</v>
      </c>
      <c r="T265" s="6"/>
      <c r="Y265" s="62"/>
      <c r="Z265" s="54">
        <f t="shared" si="47"/>
        <v>1</v>
      </c>
      <c r="AA265" s="55" t="str">
        <f t="shared" si="47"/>
        <v xml:space="preserve"> </v>
      </c>
      <c r="AB265" s="49" t="str">
        <f t="shared" si="49"/>
        <v xml:space="preserve"> </v>
      </c>
      <c r="AC265" s="51" t="str">
        <f t="shared" si="49"/>
        <v xml:space="preserve"> </v>
      </c>
      <c r="AD265" s="51" t="str">
        <f t="shared" si="49"/>
        <v xml:space="preserve"> </v>
      </c>
      <c r="AE265" s="51" t="str">
        <f t="shared" si="49"/>
        <v xml:space="preserve"> </v>
      </c>
      <c r="AF265" s="51" t="str">
        <f t="shared" si="49"/>
        <v xml:space="preserve"> </v>
      </c>
      <c r="AG265" s="51">
        <f t="shared" si="49"/>
        <v>1</v>
      </c>
      <c r="AH265" s="50" t="str">
        <f t="shared" si="49"/>
        <v xml:space="preserve"> </v>
      </c>
      <c r="AI265" s="93">
        <f t="shared" si="50"/>
        <v>1</v>
      </c>
      <c r="AK265" s="1"/>
    </row>
    <row r="266" spans="1:37">
      <c r="A266" s="5" t="s">
        <v>1102</v>
      </c>
      <c r="B266" s="40">
        <v>15</v>
      </c>
      <c r="C266" s="40" t="s">
        <v>1228</v>
      </c>
      <c r="D266" s="1" t="s">
        <v>149</v>
      </c>
      <c r="E266" s="1" t="s">
        <v>150</v>
      </c>
      <c r="F266" s="6" t="s">
        <v>144</v>
      </c>
      <c r="G266" s="1" t="s">
        <v>936</v>
      </c>
      <c r="H266" s="1" t="s">
        <v>145</v>
      </c>
      <c r="I266" s="1" t="s">
        <v>146</v>
      </c>
      <c r="J266" s="1" t="s">
        <v>147</v>
      </c>
      <c r="K266" s="6" t="s">
        <v>148</v>
      </c>
      <c r="L266" s="81" t="s">
        <v>1618</v>
      </c>
      <c r="M266" s="67" t="s">
        <v>1619</v>
      </c>
      <c r="N266" s="5"/>
      <c r="O266" s="1" t="b">
        <v>1</v>
      </c>
      <c r="P266" s="1" t="b">
        <v>1</v>
      </c>
      <c r="Q266" s="1" t="s">
        <v>73</v>
      </c>
      <c r="R266" s="18">
        <v>487</v>
      </c>
      <c r="S266" s="124" t="s">
        <v>999</v>
      </c>
      <c r="T266" s="6"/>
      <c r="Y266" s="62"/>
      <c r="Z266" s="54">
        <f t="shared" si="47"/>
        <v>1</v>
      </c>
      <c r="AA266" s="55" t="str">
        <f t="shared" si="47"/>
        <v xml:space="preserve"> </v>
      </c>
      <c r="AB266" s="49" t="str">
        <f t="shared" si="49"/>
        <v xml:space="preserve"> </v>
      </c>
      <c r="AC266" s="51" t="str">
        <f t="shared" si="49"/>
        <v xml:space="preserve"> </v>
      </c>
      <c r="AD266" s="51" t="str">
        <f t="shared" si="49"/>
        <v xml:space="preserve"> </v>
      </c>
      <c r="AE266" s="51" t="str">
        <f t="shared" si="49"/>
        <v xml:space="preserve"> </v>
      </c>
      <c r="AF266" s="51" t="str">
        <f t="shared" si="49"/>
        <v xml:space="preserve"> </v>
      </c>
      <c r="AG266" s="51">
        <f t="shared" si="49"/>
        <v>1</v>
      </c>
      <c r="AH266" s="50" t="str">
        <f t="shared" si="49"/>
        <v xml:space="preserve"> </v>
      </c>
      <c r="AI266" s="93">
        <f t="shared" si="50"/>
        <v>1</v>
      </c>
      <c r="AK266" s="1"/>
    </row>
    <row r="267" spans="1:37">
      <c r="A267" s="5" t="s">
        <v>1102</v>
      </c>
      <c r="B267" s="40">
        <v>15</v>
      </c>
      <c r="C267" s="40" t="s">
        <v>1228</v>
      </c>
      <c r="D267" s="1" t="s">
        <v>258</v>
      </c>
      <c r="E267" s="1" t="s">
        <v>935</v>
      </c>
      <c r="F267" s="6" t="s">
        <v>144</v>
      </c>
      <c r="G267" s="1" t="s">
        <v>936</v>
      </c>
      <c r="H267" s="1" t="s">
        <v>145</v>
      </c>
      <c r="I267" s="1" t="s">
        <v>146</v>
      </c>
      <c r="J267" s="1" t="s">
        <v>147</v>
      </c>
      <c r="K267" s="6" t="s">
        <v>148</v>
      </c>
      <c r="M267" s="2" t="s">
        <v>1620</v>
      </c>
      <c r="N267" s="5"/>
      <c r="O267" s="1" t="b">
        <v>1</v>
      </c>
      <c r="P267" s="1" t="b">
        <v>0</v>
      </c>
      <c r="Q267" s="1" t="s">
        <v>73</v>
      </c>
      <c r="R267" s="18">
        <v>940</v>
      </c>
      <c r="S267" s="124" t="s">
        <v>999</v>
      </c>
      <c r="T267" s="6"/>
      <c r="Y267" s="62"/>
      <c r="Z267" s="54">
        <f t="shared" si="47"/>
        <v>1</v>
      </c>
      <c r="AA267" s="55" t="str">
        <f t="shared" si="47"/>
        <v xml:space="preserve"> </v>
      </c>
      <c r="AB267" s="49" t="str">
        <f t="shared" si="49"/>
        <v xml:space="preserve"> </v>
      </c>
      <c r="AC267" s="51" t="str">
        <f t="shared" si="49"/>
        <v xml:space="preserve"> </v>
      </c>
      <c r="AD267" s="51" t="str">
        <f t="shared" si="49"/>
        <v xml:space="preserve"> </v>
      </c>
      <c r="AE267" s="51" t="str">
        <f t="shared" si="49"/>
        <v xml:space="preserve"> </v>
      </c>
      <c r="AF267" s="51" t="str">
        <f t="shared" si="49"/>
        <v xml:space="preserve"> </v>
      </c>
      <c r="AG267" s="51">
        <f t="shared" si="49"/>
        <v>1</v>
      </c>
      <c r="AH267" s="50" t="str">
        <f t="shared" si="49"/>
        <v xml:space="preserve"> </v>
      </c>
      <c r="AI267" s="93">
        <f t="shared" si="50"/>
        <v>1</v>
      </c>
      <c r="AK267" s="1"/>
    </row>
    <row r="268" spans="1:37">
      <c r="A268" s="28" t="s">
        <v>1102</v>
      </c>
      <c r="B268" s="41">
        <v>15</v>
      </c>
      <c r="C268" s="41" t="s">
        <v>1320</v>
      </c>
      <c r="D268" s="13" t="s">
        <v>1621</v>
      </c>
      <c r="E268" s="13" t="s">
        <v>1622</v>
      </c>
      <c r="F268" s="10" t="s">
        <v>144</v>
      </c>
      <c r="G268" s="10" t="s">
        <v>936</v>
      </c>
      <c r="H268" s="10" t="s">
        <v>145</v>
      </c>
      <c r="I268" s="10" t="s">
        <v>146</v>
      </c>
      <c r="J268" s="11" t="s">
        <v>147</v>
      </c>
      <c r="K268" s="10" t="s">
        <v>148</v>
      </c>
      <c r="L268" s="10"/>
      <c r="M268" s="17" t="s">
        <v>1623</v>
      </c>
      <c r="N268" s="28"/>
      <c r="O268" s="24" t="b">
        <v>1</v>
      </c>
      <c r="P268" s="24" t="b">
        <v>1</v>
      </c>
      <c r="Q268" s="10" t="s">
        <v>73</v>
      </c>
      <c r="R268" s="16">
        <v>936</v>
      </c>
      <c r="S268" s="124" t="s">
        <v>999</v>
      </c>
      <c r="Y268" s="62"/>
      <c r="Z268" s="54">
        <f t="shared" si="47"/>
        <v>1</v>
      </c>
      <c r="AA268" s="55" t="str">
        <f t="shared" si="47"/>
        <v xml:space="preserve"> </v>
      </c>
      <c r="AB268" s="49" t="str">
        <f t="shared" si="49"/>
        <v xml:space="preserve"> </v>
      </c>
      <c r="AC268" s="51" t="str">
        <f t="shared" si="49"/>
        <v xml:space="preserve"> </v>
      </c>
      <c r="AD268" s="51" t="str">
        <f t="shared" si="49"/>
        <v xml:space="preserve"> </v>
      </c>
      <c r="AE268" s="51" t="str">
        <f t="shared" si="49"/>
        <v xml:space="preserve"> </v>
      </c>
      <c r="AF268" s="51" t="str">
        <f t="shared" si="49"/>
        <v xml:space="preserve"> </v>
      </c>
      <c r="AG268" s="51">
        <f t="shared" si="49"/>
        <v>1</v>
      </c>
      <c r="AH268" s="50" t="str">
        <f t="shared" si="49"/>
        <v xml:space="preserve"> </v>
      </c>
      <c r="AI268" s="93">
        <f t="shared" si="50"/>
        <v>1</v>
      </c>
      <c r="AK268" s="1"/>
    </row>
    <row r="269" spans="1:37">
      <c r="A269" s="28" t="s">
        <v>1102</v>
      </c>
      <c r="B269" s="41">
        <v>15</v>
      </c>
      <c r="C269" s="41" t="s">
        <v>1320</v>
      </c>
      <c r="D269" s="13" t="s">
        <v>1624</v>
      </c>
      <c r="E269" s="13" t="s">
        <v>1625</v>
      </c>
      <c r="F269" s="10" t="s">
        <v>144</v>
      </c>
      <c r="G269" s="10" t="s">
        <v>936</v>
      </c>
      <c r="H269" s="10" t="s">
        <v>145</v>
      </c>
      <c r="I269" s="10" t="s">
        <v>146</v>
      </c>
      <c r="J269" s="11" t="s">
        <v>147</v>
      </c>
      <c r="K269" s="10" t="s">
        <v>148</v>
      </c>
      <c r="L269" s="10"/>
      <c r="M269" s="17" t="s">
        <v>1626</v>
      </c>
      <c r="N269" s="28"/>
      <c r="O269" s="24" t="b">
        <v>1</v>
      </c>
      <c r="P269" s="24" t="b">
        <v>0</v>
      </c>
      <c r="Q269" s="10" t="s">
        <v>73</v>
      </c>
      <c r="R269" s="16">
        <v>938</v>
      </c>
      <c r="S269" s="124" t="s">
        <v>999</v>
      </c>
      <c r="Y269" s="62"/>
      <c r="Z269" s="54">
        <f t="shared" si="47"/>
        <v>1</v>
      </c>
      <c r="AA269" s="55" t="str">
        <f t="shared" si="47"/>
        <v xml:space="preserve"> </v>
      </c>
      <c r="AB269" s="49" t="str">
        <f t="shared" si="49"/>
        <v xml:space="preserve"> </v>
      </c>
      <c r="AC269" s="51" t="str">
        <f t="shared" si="49"/>
        <v xml:space="preserve"> </v>
      </c>
      <c r="AD269" s="51" t="str">
        <f t="shared" si="49"/>
        <v xml:space="preserve"> </v>
      </c>
      <c r="AE269" s="51" t="str">
        <f t="shared" si="49"/>
        <v xml:space="preserve"> </v>
      </c>
      <c r="AF269" s="51" t="str">
        <f t="shared" si="49"/>
        <v xml:space="preserve"> </v>
      </c>
      <c r="AG269" s="51">
        <f t="shared" si="49"/>
        <v>1</v>
      </c>
      <c r="AH269" s="50" t="str">
        <f t="shared" si="49"/>
        <v xml:space="preserve"> </v>
      </c>
      <c r="AI269" s="93">
        <f t="shared" si="50"/>
        <v>1</v>
      </c>
      <c r="AK269" s="1"/>
    </row>
    <row r="270" spans="1:37">
      <c r="A270" s="5" t="s">
        <v>1102</v>
      </c>
      <c r="B270" s="40">
        <v>15</v>
      </c>
      <c r="C270" s="40" t="s">
        <v>1228</v>
      </c>
      <c r="D270" s="1" t="s">
        <v>34</v>
      </c>
      <c r="E270" s="1" t="s">
        <v>503</v>
      </c>
      <c r="F270" s="6" t="s">
        <v>144</v>
      </c>
      <c r="G270" s="1" t="s">
        <v>936</v>
      </c>
      <c r="H270" s="1" t="s">
        <v>145</v>
      </c>
      <c r="I270" s="1" t="s">
        <v>146</v>
      </c>
      <c r="J270" s="1" t="s">
        <v>147</v>
      </c>
      <c r="K270" s="6" t="s">
        <v>148</v>
      </c>
      <c r="L270" s="1" t="s">
        <v>1627</v>
      </c>
      <c r="M270" s="2" t="s">
        <v>1628</v>
      </c>
      <c r="N270" s="5"/>
      <c r="O270" s="1" t="b">
        <v>1</v>
      </c>
      <c r="P270" s="1" t="b">
        <v>1</v>
      </c>
      <c r="Q270" s="1" t="s">
        <v>73</v>
      </c>
      <c r="R270" s="18">
        <v>186</v>
      </c>
      <c r="S270" s="124" t="s">
        <v>999</v>
      </c>
      <c r="T270" s="6"/>
      <c r="Y270" s="62"/>
      <c r="Z270" s="54">
        <f t="shared" si="47"/>
        <v>1</v>
      </c>
      <c r="AA270" s="55" t="str">
        <f t="shared" si="47"/>
        <v xml:space="preserve"> </v>
      </c>
      <c r="AB270" s="49" t="str">
        <f t="shared" si="49"/>
        <v xml:space="preserve"> </v>
      </c>
      <c r="AC270" s="51" t="str">
        <f t="shared" si="49"/>
        <v xml:space="preserve"> </v>
      </c>
      <c r="AD270" s="51" t="str">
        <f t="shared" si="49"/>
        <v xml:space="preserve"> </v>
      </c>
      <c r="AE270" s="51" t="str">
        <f t="shared" si="49"/>
        <v xml:space="preserve"> </v>
      </c>
      <c r="AF270" s="51" t="str">
        <f t="shared" si="49"/>
        <v xml:space="preserve"> </v>
      </c>
      <c r="AG270" s="51">
        <f t="shared" si="49"/>
        <v>1</v>
      </c>
      <c r="AH270" s="50" t="str">
        <f t="shared" si="49"/>
        <v xml:space="preserve"> </v>
      </c>
      <c r="AI270" s="93">
        <f t="shared" si="50"/>
        <v>1</v>
      </c>
      <c r="AK270" s="1"/>
    </row>
    <row r="271" spans="1:37">
      <c r="A271" s="28" t="s">
        <v>1102</v>
      </c>
      <c r="B271" s="41">
        <v>15</v>
      </c>
      <c r="C271" s="41" t="s">
        <v>1320</v>
      </c>
      <c r="D271" s="13" t="s">
        <v>441</v>
      </c>
      <c r="E271" s="13" t="s">
        <v>521</v>
      </c>
      <c r="F271" s="10" t="s">
        <v>144</v>
      </c>
      <c r="G271" s="10" t="s">
        <v>936</v>
      </c>
      <c r="H271" s="10" t="s">
        <v>145</v>
      </c>
      <c r="I271" s="10" t="s">
        <v>146</v>
      </c>
      <c r="J271" s="11" t="s">
        <v>147</v>
      </c>
      <c r="K271" s="10" t="s">
        <v>148</v>
      </c>
      <c r="L271" s="10"/>
      <c r="M271" s="17" t="s">
        <v>1629</v>
      </c>
      <c r="N271" s="28"/>
      <c r="O271" s="24" t="b">
        <v>1</v>
      </c>
      <c r="P271" s="24" t="b">
        <v>1</v>
      </c>
      <c r="Q271" s="10" t="s">
        <v>73</v>
      </c>
      <c r="R271" s="16">
        <v>935</v>
      </c>
      <c r="S271" s="124" t="s">
        <v>999</v>
      </c>
      <c r="Y271" s="62"/>
      <c r="Z271" s="54">
        <f t="shared" si="47"/>
        <v>1</v>
      </c>
      <c r="AA271" s="55" t="str">
        <f t="shared" si="47"/>
        <v xml:space="preserve"> </v>
      </c>
      <c r="AB271" s="49" t="str">
        <f t="shared" si="49"/>
        <v xml:space="preserve"> </v>
      </c>
      <c r="AC271" s="51" t="str">
        <f t="shared" si="49"/>
        <v xml:space="preserve"> </v>
      </c>
      <c r="AD271" s="51" t="str">
        <f t="shared" si="49"/>
        <v xml:space="preserve"> </v>
      </c>
      <c r="AE271" s="51" t="str">
        <f t="shared" si="49"/>
        <v xml:space="preserve"> </v>
      </c>
      <c r="AF271" s="51" t="str">
        <f t="shared" si="49"/>
        <v xml:space="preserve"> </v>
      </c>
      <c r="AG271" s="51">
        <f t="shared" si="49"/>
        <v>1</v>
      </c>
      <c r="AH271" s="50" t="str">
        <f t="shared" si="49"/>
        <v xml:space="preserve"> </v>
      </c>
      <c r="AI271" s="93">
        <f t="shared" si="50"/>
        <v>1</v>
      </c>
      <c r="AK271" s="1"/>
    </row>
    <row r="272" spans="1:37">
      <c r="A272" s="28" t="s">
        <v>1102</v>
      </c>
      <c r="B272" s="41">
        <v>15</v>
      </c>
      <c r="C272" s="41" t="s">
        <v>1320</v>
      </c>
      <c r="D272" s="13" t="s">
        <v>203</v>
      </c>
      <c r="E272" s="13" t="s">
        <v>1630</v>
      </c>
      <c r="F272" s="10" t="s">
        <v>144</v>
      </c>
      <c r="G272" s="10" t="s">
        <v>936</v>
      </c>
      <c r="H272" s="10" t="s">
        <v>145</v>
      </c>
      <c r="I272" s="10" t="s">
        <v>146</v>
      </c>
      <c r="J272" s="11" t="s">
        <v>147</v>
      </c>
      <c r="K272" s="10" t="s">
        <v>148</v>
      </c>
      <c r="L272" s="10"/>
      <c r="M272" s="17" t="s">
        <v>1631</v>
      </c>
      <c r="N272" s="28"/>
      <c r="O272" s="24" t="b">
        <v>1</v>
      </c>
      <c r="P272" s="24" t="b">
        <v>0</v>
      </c>
      <c r="Q272" s="10" t="s">
        <v>73</v>
      </c>
      <c r="R272" s="16">
        <v>937</v>
      </c>
      <c r="S272" s="124" t="s">
        <v>999</v>
      </c>
      <c r="Y272" s="62"/>
      <c r="Z272" s="54">
        <f t="shared" si="47"/>
        <v>1</v>
      </c>
      <c r="AA272" s="55" t="str">
        <f t="shared" si="47"/>
        <v xml:space="preserve"> </v>
      </c>
      <c r="AB272" s="49" t="str">
        <f t="shared" si="49"/>
        <v xml:space="preserve"> </v>
      </c>
      <c r="AC272" s="51" t="str">
        <f t="shared" si="49"/>
        <v xml:space="preserve"> </v>
      </c>
      <c r="AD272" s="51" t="str">
        <f t="shared" si="49"/>
        <v xml:space="preserve"> </v>
      </c>
      <c r="AE272" s="51" t="str">
        <f t="shared" si="49"/>
        <v xml:space="preserve"> </v>
      </c>
      <c r="AF272" s="51" t="str">
        <f t="shared" si="49"/>
        <v xml:space="preserve"> </v>
      </c>
      <c r="AG272" s="51">
        <f t="shared" si="49"/>
        <v>1</v>
      </c>
      <c r="AH272" s="50" t="str">
        <f t="shared" si="49"/>
        <v xml:space="preserve"> </v>
      </c>
      <c r="AI272" s="93">
        <f t="shared" si="50"/>
        <v>1</v>
      </c>
      <c r="AK272" s="1"/>
    </row>
    <row r="273" spans="1:49">
      <c r="A273" s="5" t="s">
        <v>1102</v>
      </c>
      <c r="B273" s="40">
        <v>16</v>
      </c>
      <c r="C273" s="40" t="s">
        <v>1228</v>
      </c>
      <c r="D273" s="1" t="s">
        <v>678</v>
      </c>
      <c r="E273" s="1" t="s">
        <v>679</v>
      </c>
      <c r="F273" s="1" t="s">
        <v>261</v>
      </c>
      <c r="G273" s="1" t="s">
        <v>262</v>
      </c>
      <c r="H273" s="1" t="s">
        <v>263</v>
      </c>
      <c r="I273" s="1" t="s">
        <v>264</v>
      </c>
      <c r="J273" s="1" t="s">
        <v>265</v>
      </c>
      <c r="K273" s="1" t="s">
        <v>891</v>
      </c>
      <c r="L273" s="1" t="s">
        <v>1331</v>
      </c>
      <c r="M273" s="2" t="s">
        <v>680</v>
      </c>
      <c r="N273" s="5"/>
      <c r="O273" s="1" t="b">
        <v>1</v>
      </c>
      <c r="P273" s="1" t="b">
        <v>1</v>
      </c>
      <c r="Q273" s="1" t="s">
        <v>73</v>
      </c>
      <c r="R273" s="18">
        <v>943</v>
      </c>
      <c r="S273" s="132" t="s">
        <v>995</v>
      </c>
      <c r="W273" s="1">
        <v>17</v>
      </c>
      <c r="Y273" s="62"/>
      <c r="Z273" s="54">
        <f t="shared" si="47"/>
        <v>1</v>
      </c>
      <c r="AA273" s="55" t="str">
        <f t="shared" si="47"/>
        <v xml:space="preserve"> </v>
      </c>
      <c r="AB273" s="49" t="str">
        <f t="shared" si="49"/>
        <v xml:space="preserve"> </v>
      </c>
      <c r="AC273" s="51">
        <f t="shared" si="49"/>
        <v>1</v>
      </c>
      <c r="AD273" s="51" t="str">
        <f t="shared" si="49"/>
        <v xml:space="preserve"> </v>
      </c>
      <c r="AE273" s="51" t="str">
        <f t="shared" si="49"/>
        <v xml:space="preserve"> </v>
      </c>
      <c r="AF273" s="51" t="str">
        <f t="shared" si="49"/>
        <v xml:space="preserve"> </v>
      </c>
      <c r="AG273" s="51" t="str">
        <f t="shared" si="49"/>
        <v xml:space="preserve"> </v>
      </c>
      <c r="AH273" s="50" t="str">
        <f t="shared" si="49"/>
        <v xml:space="preserve"> </v>
      </c>
      <c r="AI273" s="93">
        <f t="shared" si="50"/>
        <v>1</v>
      </c>
      <c r="AJ273" s="18"/>
      <c r="AK273" s="1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</row>
    <row r="274" spans="1:49">
      <c r="A274" s="5" t="s">
        <v>1102</v>
      </c>
      <c r="B274" s="40">
        <v>16</v>
      </c>
      <c r="C274" s="40" t="s">
        <v>1228</v>
      </c>
      <c r="D274" s="1" t="s">
        <v>731</v>
      </c>
      <c r="E274" s="1" t="s">
        <v>677</v>
      </c>
      <c r="F274" s="1" t="s">
        <v>261</v>
      </c>
      <c r="G274" s="1" t="s">
        <v>262</v>
      </c>
      <c r="H274" s="1" t="s">
        <v>263</v>
      </c>
      <c r="I274" s="1" t="s">
        <v>264</v>
      </c>
      <c r="J274" s="1" t="s">
        <v>265</v>
      </c>
      <c r="K274" s="1" t="s">
        <v>892</v>
      </c>
      <c r="L274" s="1" t="s">
        <v>1331</v>
      </c>
      <c r="M274" s="2" t="s">
        <v>732</v>
      </c>
      <c r="N274" s="5"/>
      <c r="O274" s="1" t="b">
        <v>1</v>
      </c>
      <c r="P274" s="1" t="b">
        <v>1</v>
      </c>
      <c r="Q274" s="1" t="s">
        <v>73</v>
      </c>
      <c r="R274" s="18">
        <v>948</v>
      </c>
      <c r="S274" s="132" t="s">
        <v>995</v>
      </c>
      <c r="W274" s="1">
        <v>22</v>
      </c>
      <c r="Y274" s="62"/>
      <c r="Z274" s="54">
        <f t="shared" si="47"/>
        <v>1</v>
      </c>
      <c r="AA274" s="55" t="str">
        <f t="shared" si="47"/>
        <v xml:space="preserve"> </v>
      </c>
      <c r="AB274" s="49" t="str">
        <f t="shared" si="49"/>
        <v xml:space="preserve"> </v>
      </c>
      <c r="AC274" s="51">
        <f t="shared" si="49"/>
        <v>1</v>
      </c>
      <c r="AD274" s="51" t="str">
        <f t="shared" si="49"/>
        <v xml:space="preserve"> </v>
      </c>
      <c r="AE274" s="51" t="str">
        <f t="shared" si="49"/>
        <v xml:space="preserve"> </v>
      </c>
      <c r="AF274" s="51" t="str">
        <f t="shared" si="49"/>
        <v xml:space="preserve"> </v>
      </c>
      <c r="AG274" s="51" t="str">
        <f t="shared" si="49"/>
        <v xml:space="preserve"> </v>
      </c>
      <c r="AH274" s="50" t="str">
        <f t="shared" si="49"/>
        <v xml:space="preserve"> </v>
      </c>
      <c r="AI274" s="93">
        <f t="shared" si="50"/>
        <v>1</v>
      </c>
      <c r="AK274" s="1"/>
    </row>
    <row r="275" spans="1:49">
      <c r="A275" s="5" t="s">
        <v>1102</v>
      </c>
      <c r="B275" s="40">
        <v>16</v>
      </c>
      <c r="C275" s="40" t="s">
        <v>1228</v>
      </c>
      <c r="D275" s="1" t="s">
        <v>723</v>
      </c>
      <c r="E275" s="1" t="s">
        <v>894</v>
      </c>
      <c r="F275" s="1" t="s">
        <v>261</v>
      </c>
      <c r="G275" s="1" t="s">
        <v>262</v>
      </c>
      <c r="H275" s="1" t="s">
        <v>263</v>
      </c>
      <c r="I275" s="1" t="s">
        <v>264</v>
      </c>
      <c r="J275" s="1" t="s">
        <v>265</v>
      </c>
      <c r="K275" s="1" t="s">
        <v>895</v>
      </c>
      <c r="L275" s="1" t="s">
        <v>1331</v>
      </c>
      <c r="M275" s="2" t="s">
        <v>896</v>
      </c>
      <c r="N275" s="5"/>
      <c r="O275" s="1" t="b">
        <v>1</v>
      </c>
      <c r="P275" s="3" t="b">
        <v>0</v>
      </c>
      <c r="Q275" s="1" t="s">
        <v>73</v>
      </c>
      <c r="R275" s="18">
        <v>945</v>
      </c>
      <c r="S275" s="132" t="s">
        <v>995</v>
      </c>
      <c r="W275" s="1">
        <v>19</v>
      </c>
      <c r="Y275" s="62"/>
      <c r="Z275" s="54">
        <f t="shared" si="47"/>
        <v>1</v>
      </c>
      <c r="AA275" s="55" t="str">
        <f t="shared" si="47"/>
        <v xml:space="preserve"> </v>
      </c>
      <c r="AB275" s="49" t="str">
        <f t="shared" si="49"/>
        <v xml:space="preserve"> </v>
      </c>
      <c r="AC275" s="51">
        <f t="shared" si="49"/>
        <v>1</v>
      </c>
      <c r="AD275" s="51" t="str">
        <f t="shared" si="49"/>
        <v xml:space="preserve"> </v>
      </c>
      <c r="AE275" s="51" t="str">
        <f t="shared" si="49"/>
        <v xml:space="preserve"> </v>
      </c>
      <c r="AF275" s="51" t="str">
        <f t="shared" si="49"/>
        <v xml:space="preserve"> </v>
      </c>
      <c r="AG275" s="51" t="str">
        <f t="shared" si="49"/>
        <v xml:space="preserve"> </v>
      </c>
      <c r="AH275" s="50" t="str">
        <f t="shared" si="49"/>
        <v xml:space="preserve"> </v>
      </c>
      <c r="AI275" s="93">
        <f t="shared" si="50"/>
        <v>1</v>
      </c>
      <c r="AK275" s="1"/>
    </row>
    <row r="276" spans="1:49">
      <c r="A276" s="5" t="s">
        <v>1102</v>
      </c>
      <c r="B276" s="40">
        <v>16</v>
      </c>
      <c r="C276" s="40" t="s">
        <v>1228</v>
      </c>
      <c r="D276" s="1" t="s">
        <v>34</v>
      </c>
      <c r="E276" s="1" t="s">
        <v>273</v>
      </c>
      <c r="F276" s="1" t="s">
        <v>261</v>
      </c>
      <c r="G276" s="1" t="s">
        <v>262</v>
      </c>
      <c r="H276" s="1" t="s">
        <v>263</v>
      </c>
      <c r="I276" s="1" t="s">
        <v>264</v>
      </c>
      <c r="J276" s="1" t="s">
        <v>265</v>
      </c>
      <c r="K276" s="1" t="s">
        <v>889</v>
      </c>
      <c r="L276" s="1" t="s">
        <v>1331</v>
      </c>
      <c r="M276" s="2" t="s">
        <v>886</v>
      </c>
      <c r="N276" s="5"/>
      <c r="O276" s="1" t="b">
        <v>1</v>
      </c>
      <c r="P276" s="1" t="b">
        <v>1</v>
      </c>
      <c r="Q276" s="1" t="s">
        <v>73</v>
      </c>
      <c r="R276" s="18">
        <v>185</v>
      </c>
      <c r="S276" s="132" t="s">
        <v>995</v>
      </c>
      <c r="W276" s="1">
        <v>15</v>
      </c>
      <c r="Y276" s="62"/>
      <c r="Z276" s="54">
        <f t="shared" si="47"/>
        <v>1</v>
      </c>
      <c r="AA276" s="55" t="str">
        <f t="shared" si="47"/>
        <v xml:space="preserve"> </v>
      </c>
      <c r="AB276" s="49" t="str">
        <f t="shared" si="49"/>
        <v xml:space="preserve"> </v>
      </c>
      <c r="AC276" s="51">
        <f t="shared" si="49"/>
        <v>1</v>
      </c>
      <c r="AD276" s="51" t="str">
        <f t="shared" si="49"/>
        <v xml:space="preserve"> </v>
      </c>
      <c r="AE276" s="51" t="str">
        <f t="shared" si="49"/>
        <v xml:space="preserve"> </v>
      </c>
      <c r="AF276" s="51" t="str">
        <f t="shared" si="49"/>
        <v xml:space="preserve"> </v>
      </c>
      <c r="AG276" s="51" t="str">
        <f t="shared" si="49"/>
        <v xml:space="preserve"> </v>
      </c>
      <c r="AH276" s="50" t="str">
        <f t="shared" si="49"/>
        <v xml:space="preserve"> </v>
      </c>
      <c r="AI276" s="93">
        <f t="shared" si="50"/>
        <v>1</v>
      </c>
      <c r="AK276" s="1"/>
    </row>
    <row r="277" spans="1:49">
      <c r="A277" s="5" t="s">
        <v>1102</v>
      </c>
      <c r="B277" s="40">
        <v>16</v>
      </c>
      <c r="C277" s="40" t="s">
        <v>1228</v>
      </c>
      <c r="D277" s="1" t="s">
        <v>259</v>
      </c>
      <c r="E277" s="1" t="s">
        <v>260</v>
      </c>
      <c r="F277" s="1" t="s">
        <v>261</v>
      </c>
      <c r="G277" s="1" t="s">
        <v>262</v>
      </c>
      <c r="H277" s="1" t="s">
        <v>263</v>
      </c>
      <c r="I277" s="1" t="s">
        <v>264</v>
      </c>
      <c r="J277" s="1" t="s">
        <v>265</v>
      </c>
      <c r="K277" s="1" t="s">
        <v>887</v>
      </c>
      <c r="L277" s="1" t="s">
        <v>1330</v>
      </c>
      <c r="M277" s="2" t="s">
        <v>266</v>
      </c>
      <c r="N277" s="5"/>
      <c r="O277" s="1" t="b">
        <v>1</v>
      </c>
      <c r="P277" s="1" t="b">
        <v>1</v>
      </c>
      <c r="Q277" s="1" t="s">
        <v>73</v>
      </c>
      <c r="R277" s="18">
        <v>942</v>
      </c>
      <c r="S277" s="132" t="s">
        <v>995</v>
      </c>
      <c r="W277" s="1">
        <v>16</v>
      </c>
      <c r="Y277" s="62"/>
      <c r="Z277" s="54">
        <f t="shared" si="47"/>
        <v>1</v>
      </c>
      <c r="AA277" s="55" t="str">
        <f t="shared" si="47"/>
        <v xml:space="preserve"> </v>
      </c>
      <c r="AB277" s="49" t="str">
        <f t="shared" si="49"/>
        <v xml:space="preserve"> </v>
      </c>
      <c r="AC277" s="51">
        <f t="shared" si="49"/>
        <v>1</v>
      </c>
      <c r="AD277" s="51" t="str">
        <f t="shared" si="49"/>
        <v xml:space="preserve"> </v>
      </c>
      <c r="AE277" s="51" t="str">
        <f t="shared" si="49"/>
        <v xml:space="preserve"> </v>
      </c>
      <c r="AF277" s="51" t="str">
        <f t="shared" si="49"/>
        <v xml:space="preserve"> </v>
      </c>
      <c r="AG277" s="51" t="str">
        <f t="shared" si="49"/>
        <v xml:space="preserve"> </v>
      </c>
      <c r="AH277" s="50" t="str">
        <f t="shared" si="49"/>
        <v xml:space="preserve"> </v>
      </c>
      <c r="AI277" s="93">
        <f t="shared" si="50"/>
        <v>1</v>
      </c>
      <c r="AK277" s="1"/>
    </row>
    <row r="278" spans="1:49">
      <c r="A278" s="5" t="s">
        <v>1102</v>
      </c>
      <c r="B278" s="40">
        <v>16</v>
      </c>
      <c r="C278" s="40" t="s">
        <v>1228</v>
      </c>
      <c r="D278" s="1" t="s">
        <v>270</v>
      </c>
      <c r="E278" s="1" t="s">
        <v>271</v>
      </c>
      <c r="F278" s="1" t="s">
        <v>261</v>
      </c>
      <c r="G278" s="1" t="s">
        <v>262</v>
      </c>
      <c r="H278" s="1" t="s">
        <v>263</v>
      </c>
      <c r="I278" s="1" t="s">
        <v>264</v>
      </c>
      <c r="J278" s="1" t="s">
        <v>265</v>
      </c>
      <c r="K278" s="1" t="s">
        <v>893</v>
      </c>
      <c r="L278" s="1" t="s">
        <v>1331</v>
      </c>
      <c r="M278" s="2" t="s">
        <v>272</v>
      </c>
      <c r="N278" s="5"/>
      <c r="O278" s="1" t="b">
        <v>1</v>
      </c>
      <c r="P278" s="1" t="b">
        <v>1</v>
      </c>
      <c r="Q278" s="1" t="s">
        <v>73</v>
      </c>
      <c r="R278" s="18">
        <v>944</v>
      </c>
      <c r="S278" s="132" t="s">
        <v>995</v>
      </c>
      <c r="W278" s="1">
        <v>18</v>
      </c>
      <c r="Y278" s="62"/>
      <c r="Z278" s="54">
        <f t="shared" si="47"/>
        <v>1</v>
      </c>
      <c r="AA278" s="55" t="str">
        <f t="shared" si="47"/>
        <v xml:space="preserve"> </v>
      </c>
      <c r="AB278" s="49" t="str">
        <f t="shared" si="49"/>
        <v xml:space="preserve"> </v>
      </c>
      <c r="AC278" s="51">
        <f t="shared" si="49"/>
        <v>1</v>
      </c>
      <c r="AD278" s="51" t="str">
        <f t="shared" si="49"/>
        <v xml:space="preserve"> </v>
      </c>
      <c r="AE278" s="51" t="str">
        <f t="shared" si="49"/>
        <v xml:space="preserve"> </v>
      </c>
      <c r="AF278" s="51" t="str">
        <f t="shared" si="49"/>
        <v xml:space="preserve"> </v>
      </c>
      <c r="AG278" s="51" t="str">
        <f t="shared" si="49"/>
        <v xml:space="preserve"> </v>
      </c>
      <c r="AH278" s="50" t="str">
        <f t="shared" si="49"/>
        <v xml:space="preserve"> </v>
      </c>
      <c r="AI278" s="93">
        <f t="shared" si="50"/>
        <v>1</v>
      </c>
      <c r="AK278" s="1"/>
    </row>
    <row r="279" spans="1:49">
      <c r="A279" s="5" t="s">
        <v>1102</v>
      </c>
      <c r="B279" s="40">
        <v>16</v>
      </c>
      <c r="C279" s="40" t="s">
        <v>1228</v>
      </c>
      <c r="D279" s="1" t="s">
        <v>276</v>
      </c>
      <c r="E279" s="1" t="s">
        <v>219</v>
      </c>
      <c r="F279" s="1" t="s">
        <v>261</v>
      </c>
      <c r="G279" s="1" t="s">
        <v>262</v>
      </c>
      <c r="H279" s="1" t="s">
        <v>263</v>
      </c>
      <c r="I279" s="1" t="s">
        <v>264</v>
      </c>
      <c r="J279" s="1" t="s">
        <v>265</v>
      </c>
      <c r="K279" s="1" t="s">
        <v>890</v>
      </c>
      <c r="L279" s="1" t="s">
        <v>1331</v>
      </c>
      <c r="M279" s="2" t="s">
        <v>277</v>
      </c>
      <c r="N279" s="5"/>
      <c r="O279" s="1" t="b">
        <v>1</v>
      </c>
      <c r="P279" s="1" t="b">
        <v>1</v>
      </c>
      <c r="Q279" s="1" t="s">
        <v>73</v>
      </c>
      <c r="R279" s="18">
        <v>946</v>
      </c>
      <c r="S279" s="132" t="s">
        <v>995</v>
      </c>
      <c r="W279" s="1">
        <v>20</v>
      </c>
      <c r="Y279" s="62"/>
      <c r="Z279" s="54">
        <f t="shared" si="47"/>
        <v>1</v>
      </c>
      <c r="AA279" s="55" t="str">
        <f t="shared" si="47"/>
        <v xml:space="preserve"> </v>
      </c>
      <c r="AB279" s="49" t="str">
        <f t="shared" si="49"/>
        <v xml:space="preserve"> </v>
      </c>
      <c r="AC279" s="51">
        <f t="shared" si="49"/>
        <v>1</v>
      </c>
      <c r="AD279" s="51" t="str">
        <f t="shared" si="49"/>
        <v xml:space="preserve"> </v>
      </c>
      <c r="AE279" s="51" t="str">
        <f t="shared" si="49"/>
        <v xml:space="preserve"> </v>
      </c>
      <c r="AF279" s="51" t="str">
        <f t="shared" si="49"/>
        <v xml:space="preserve"> </v>
      </c>
      <c r="AG279" s="51" t="str">
        <f t="shared" si="49"/>
        <v xml:space="preserve"> </v>
      </c>
      <c r="AH279" s="50" t="str">
        <f t="shared" si="49"/>
        <v xml:space="preserve"> </v>
      </c>
      <c r="AI279" s="93">
        <f t="shared" si="50"/>
        <v>1</v>
      </c>
      <c r="AK279" s="1"/>
    </row>
    <row r="280" spans="1:49">
      <c r="A280" s="5" t="s">
        <v>1102</v>
      </c>
      <c r="B280" s="40">
        <v>16</v>
      </c>
      <c r="C280" s="40" t="s">
        <v>1228</v>
      </c>
      <c r="D280" s="1" t="s">
        <v>211</v>
      </c>
      <c r="E280" s="1" t="s">
        <v>267</v>
      </c>
      <c r="F280" s="1" t="s">
        <v>261</v>
      </c>
      <c r="G280" s="1" t="s">
        <v>262</v>
      </c>
      <c r="H280" s="1" t="s">
        <v>263</v>
      </c>
      <c r="I280" s="1" t="s">
        <v>264</v>
      </c>
      <c r="J280" s="1" t="s">
        <v>265</v>
      </c>
      <c r="K280" s="1" t="s">
        <v>888</v>
      </c>
      <c r="L280" s="81" t="s">
        <v>1632</v>
      </c>
      <c r="M280" s="2" t="s">
        <v>268</v>
      </c>
      <c r="N280" s="5"/>
      <c r="O280" s="1" t="b">
        <v>1</v>
      </c>
      <c r="P280" s="1" t="b">
        <v>1</v>
      </c>
      <c r="Q280" s="1" t="s">
        <v>73</v>
      </c>
      <c r="R280" s="18">
        <v>947</v>
      </c>
      <c r="S280" s="132" t="s">
        <v>995</v>
      </c>
      <c r="W280" s="1">
        <v>21</v>
      </c>
      <c r="Y280" s="62"/>
      <c r="Z280" s="54">
        <f t="shared" si="47"/>
        <v>1</v>
      </c>
      <c r="AA280" s="55" t="str">
        <f t="shared" si="47"/>
        <v xml:space="preserve"> </v>
      </c>
      <c r="AB280" s="49" t="str">
        <f t="shared" ref="AB280:AH296" si="51">IF(AND($A280="Y", $S280=AB$3),1," ")</f>
        <v xml:space="preserve"> </v>
      </c>
      <c r="AC280" s="51">
        <f t="shared" si="51"/>
        <v>1</v>
      </c>
      <c r="AD280" s="51" t="str">
        <f t="shared" si="51"/>
        <v xml:space="preserve"> </v>
      </c>
      <c r="AE280" s="51" t="str">
        <f t="shared" si="51"/>
        <v xml:space="preserve"> </v>
      </c>
      <c r="AF280" s="51" t="str">
        <f t="shared" si="51"/>
        <v xml:space="preserve"> </v>
      </c>
      <c r="AG280" s="51" t="str">
        <f t="shared" si="51"/>
        <v xml:space="preserve"> </v>
      </c>
      <c r="AH280" s="50" t="str">
        <f t="shared" si="51"/>
        <v xml:space="preserve"> </v>
      </c>
      <c r="AI280" s="93">
        <f t="shared" si="50"/>
        <v>1</v>
      </c>
      <c r="AK280" s="1"/>
    </row>
    <row r="281" spans="1:49">
      <c r="A281" s="28" t="s">
        <v>1102</v>
      </c>
      <c r="B281" s="43">
        <v>16</v>
      </c>
      <c r="C281" s="41" t="s">
        <v>1227</v>
      </c>
      <c r="D281" s="10" t="s">
        <v>562</v>
      </c>
      <c r="E281" s="10" t="s">
        <v>563</v>
      </c>
      <c r="F281" s="10" t="s">
        <v>261</v>
      </c>
      <c r="G281" s="10" t="s">
        <v>262</v>
      </c>
      <c r="H281" s="10" t="s">
        <v>263</v>
      </c>
      <c r="I281" s="10" t="s">
        <v>264</v>
      </c>
      <c r="J281" s="11" t="s">
        <v>265</v>
      </c>
      <c r="K281" s="10" t="s">
        <v>1633</v>
      </c>
      <c r="L281" s="10" t="s">
        <v>1331</v>
      </c>
      <c r="M281" s="12" t="s">
        <v>1634</v>
      </c>
      <c r="N281" s="10"/>
      <c r="O281" s="24" t="b">
        <v>0</v>
      </c>
      <c r="P281" s="24" t="b">
        <v>0</v>
      </c>
      <c r="Q281" s="10" t="s">
        <v>73</v>
      </c>
      <c r="R281" s="16">
        <v>1207</v>
      </c>
      <c r="S281" s="132" t="s">
        <v>995</v>
      </c>
      <c r="Y281" s="62"/>
      <c r="Z281" s="54">
        <f t="shared" si="47"/>
        <v>1</v>
      </c>
      <c r="AA281" s="55" t="str">
        <f t="shared" si="47"/>
        <v xml:space="preserve"> </v>
      </c>
      <c r="AB281" s="49"/>
      <c r="AC281" s="51">
        <v>1</v>
      </c>
      <c r="AD281" s="51"/>
      <c r="AE281" s="51"/>
      <c r="AF281" s="51"/>
      <c r="AG281" s="51" t="str">
        <f t="shared" si="51"/>
        <v xml:space="preserve"> </v>
      </c>
      <c r="AH281" s="50" t="str">
        <f t="shared" si="51"/>
        <v xml:space="preserve"> </v>
      </c>
      <c r="AI281" s="93">
        <f t="shared" ref="AI281" si="52">SUM(AB281:AH281)</f>
        <v>1</v>
      </c>
      <c r="AJ281" s="125"/>
      <c r="AK281" s="125"/>
    </row>
    <row r="282" spans="1:49">
      <c r="A282" s="5" t="s">
        <v>1102</v>
      </c>
      <c r="B282" s="40">
        <v>20</v>
      </c>
      <c r="C282" s="40" t="s">
        <v>1228</v>
      </c>
      <c r="D282" s="1" t="s">
        <v>674</v>
      </c>
      <c r="E282" s="1" t="s">
        <v>1128</v>
      </c>
      <c r="F282" s="1" t="s">
        <v>54</v>
      </c>
      <c r="G282" s="6" t="s">
        <v>1123</v>
      </c>
      <c r="H282" s="1" t="s">
        <v>55</v>
      </c>
      <c r="I282" s="1" t="s">
        <v>56</v>
      </c>
      <c r="J282" s="6" t="s">
        <v>1124</v>
      </c>
      <c r="K282" s="6" t="s">
        <v>1119</v>
      </c>
      <c r="M282" s="2" t="s">
        <v>1140</v>
      </c>
      <c r="N282" s="5"/>
      <c r="O282" s="1" t="b">
        <v>1</v>
      </c>
      <c r="P282" s="3" t="b">
        <v>0</v>
      </c>
      <c r="Q282" s="6" t="s">
        <v>73</v>
      </c>
      <c r="R282" s="18">
        <v>1079</v>
      </c>
      <c r="S282" s="135" t="s">
        <v>998</v>
      </c>
      <c r="Y282" s="62"/>
      <c r="Z282" s="54">
        <f t="shared" si="47"/>
        <v>1</v>
      </c>
      <c r="AA282" s="55" t="str">
        <f t="shared" si="47"/>
        <v xml:space="preserve"> </v>
      </c>
      <c r="AB282" s="49" t="str">
        <f t="shared" si="51"/>
        <v xml:space="preserve"> </v>
      </c>
      <c r="AC282" s="51" t="str">
        <f t="shared" si="51"/>
        <v xml:space="preserve"> </v>
      </c>
      <c r="AD282" s="51" t="str">
        <f t="shared" si="51"/>
        <v xml:space="preserve"> </v>
      </c>
      <c r="AE282" s="51" t="str">
        <f t="shared" si="51"/>
        <v xml:space="preserve"> </v>
      </c>
      <c r="AF282" s="51">
        <f t="shared" si="51"/>
        <v>1</v>
      </c>
      <c r="AG282" s="51" t="str">
        <f t="shared" si="51"/>
        <v xml:space="preserve"> </v>
      </c>
      <c r="AH282" s="50" t="str">
        <f t="shared" si="51"/>
        <v xml:space="preserve"> </v>
      </c>
      <c r="AI282" s="93">
        <f t="shared" si="50"/>
        <v>1</v>
      </c>
      <c r="AK282" s="1"/>
    </row>
    <row r="283" spans="1:49">
      <c r="A283" s="5" t="s">
        <v>1102</v>
      </c>
      <c r="B283" s="40">
        <v>20</v>
      </c>
      <c r="C283" s="40" t="s">
        <v>1228</v>
      </c>
      <c r="D283" s="1" t="s">
        <v>947</v>
      </c>
      <c r="E283" s="1" t="s">
        <v>948</v>
      </c>
      <c r="F283" s="1" t="s">
        <v>54</v>
      </c>
      <c r="G283" s="6" t="s">
        <v>1123</v>
      </c>
      <c r="H283" s="1" t="s">
        <v>55</v>
      </c>
      <c r="I283" s="1" t="s">
        <v>56</v>
      </c>
      <c r="J283" s="6" t="s">
        <v>1124</v>
      </c>
      <c r="K283" s="6" t="s">
        <v>1119</v>
      </c>
      <c r="L283" s="81" t="s">
        <v>1273</v>
      </c>
      <c r="M283" s="2" t="s">
        <v>951</v>
      </c>
      <c r="N283" s="5"/>
      <c r="O283" s="1" t="b">
        <v>1</v>
      </c>
      <c r="P283" s="3" t="b">
        <v>0</v>
      </c>
      <c r="Q283" s="6" t="s">
        <v>73</v>
      </c>
      <c r="R283" s="18">
        <v>960</v>
      </c>
      <c r="S283" s="135" t="s">
        <v>998</v>
      </c>
      <c r="W283" s="1">
        <v>18</v>
      </c>
      <c r="Y283" s="62"/>
      <c r="Z283" s="54">
        <f t="shared" si="47"/>
        <v>1</v>
      </c>
      <c r="AA283" s="55" t="str">
        <f t="shared" si="47"/>
        <v xml:space="preserve"> </v>
      </c>
      <c r="AB283" s="49" t="str">
        <f t="shared" si="51"/>
        <v xml:space="preserve"> </v>
      </c>
      <c r="AC283" s="51" t="str">
        <f t="shared" si="51"/>
        <v xml:space="preserve"> </v>
      </c>
      <c r="AD283" s="51" t="str">
        <f t="shared" si="51"/>
        <v xml:space="preserve"> </v>
      </c>
      <c r="AE283" s="51" t="str">
        <f t="shared" si="51"/>
        <v xml:space="preserve"> </v>
      </c>
      <c r="AF283" s="51">
        <f t="shared" si="51"/>
        <v>1</v>
      </c>
      <c r="AG283" s="51" t="str">
        <f t="shared" si="51"/>
        <v xml:space="preserve"> </v>
      </c>
      <c r="AH283" s="50" t="str">
        <f t="shared" si="51"/>
        <v xml:space="preserve"> </v>
      </c>
      <c r="AI283" s="93">
        <f t="shared" si="50"/>
        <v>1</v>
      </c>
      <c r="AK283" s="1"/>
    </row>
    <row r="284" spans="1:49">
      <c r="A284" s="5" t="s">
        <v>1102</v>
      </c>
      <c r="B284" s="40">
        <v>20</v>
      </c>
      <c r="C284" s="40" t="s">
        <v>1228</v>
      </c>
      <c r="D284" s="1" t="s">
        <v>949</v>
      </c>
      <c r="E284" s="1" t="s">
        <v>950</v>
      </c>
      <c r="F284" s="1" t="s">
        <v>54</v>
      </c>
      <c r="G284" s="6" t="s">
        <v>1123</v>
      </c>
      <c r="H284" s="1" t="s">
        <v>55</v>
      </c>
      <c r="I284" s="1" t="s">
        <v>56</v>
      </c>
      <c r="J284" s="6" t="s">
        <v>1124</v>
      </c>
      <c r="K284" s="6" t="s">
        <v>1119</v>
      </c>
      <c r="M284" s="2" t="s">
        <v>952</v>
      </c>
      <c r="N284" s="5"/>
      <c r="O284" s="1" t="b">
        <v>1</v>
      </c>
      <c r="P284" s="3" t="b">
        <v>0</v>
      </c>
      <c r="Q284" s="6" t="s">
        <v>73</v>
      </c>
      <c r="R284" s="18">
        <v>961</v>
      </c>
      <c r="S284" s="135" t="s">
        <v>998</v>
      </c>
      <c r="W284" s="27">
        <v>19</v>
      </c>
      <c r="X284" s="6"/>
      <c r="Y284" s="62"/>
      <c r="Z284" s="54">
        <f t="shared" si="47"/>
        <v>1</v>
      </c>
      <c r="AA284" s="55" t="str">
        <f t="shared" si="47"/>
        <v xml:space="preserve"> </v>
      </c>
      <c r="AB284" s="49" t="str">
        <f t="shared" si="51"/>
        <v xml:space="preserve"> </v>
      </c>
      <c r="AC284" s="51" t="str">
        <f t="shared" si="51"/>
        <v xml:space="preserve"> </v>
      </c>
      <c r="AD284" s="51" t="str">
        <f t="shared" si="51"/>
        <v xml:space="preserve"> </v>
      </c>
      <c r="AE284" s="51" t="str">
        <f t="shared" si="51"/>
        <v xml:space="preserve"> </v>
      </c>
      <c r="AF284" s="51">
        <f t="shared" si="51"/>
        <v>1</v>
      </c>
      <c r="AG284" s="51" t="str">
        <f t="shared" si="51"/>
        <v xml:space="preserve"> </v>
      </c>
      <c r="AH284" s="50" t="str">
        <f t="shared" si="51"/>
        <v xml:space="preserve"> </v>
      </c>
      <c r="AI284" s="93">
        <f t="shared" si="50"/>
        <v>1</v>
      </c>
      <c r="AK284" s="1"/>
    </row>
    <row r="285" spans="1:49">
      <c r="A285" s="5" t="s">
        <v>1102</v>
      </c>
      <c r="B285" s="40">
        <v>20</v>
      </c>
      <c r="C285" s="40" t="s">
        <v>1228</v>
      </c>
      <c r="D285" s="1" t="s">
        <v>52</v>
      </c>
      <c r="E285" s="1" t="s">
        <v>1122</v>
      </c>
      <c r="F285" s="1" t="s">
        <v>54</v>
      </c>
      <c r="G285" s="6" t="s">
        <v>1123</v>
      </c>
      <c r="H285" s="1" t="s">
        <v>55</v>
      </c>
      <c r="I285" s="1" t="s">
        <v>56</v>
      </c>
      <c r="J285" s="6" t="s">
        <v>1124</v>
      </c>
      <c r="K285" s="6" t="s">
        <v>1119</v>
      </c>
      <c r="M285" s="2" t="s">
        <v>1130</v>
      </c>
      <c r="N285" s="5"/>
      <c r="O285" s="1" t="b">
        <v>1</v>
      </c>
      <c r="P285" s="3" t="b">
        <v>0</v>
      </c>
      <c r="Q285" s="6" t="s">
        <v>73</v>
      </c>
      <c r="R285" s="18">
        <v>1075</v>
      </c>
      <c r="S285" s="135" t="s">
        <v>998</v>
      </c>
      <c r="Y285" s="62"/>
      <c r="Z285" s="54">
        <f t="shared" si="47"/>
        <v>1</v>
      </c>
      <c r="AA285" s="55" t="str">
        <f t="shared" si="47"/>
        <v xml:space="preserve"> </v>
      </c>
      <c r="AB285" s="49" t="str">
        <f t="shared" si="51"/>
        <v xml:space="preserve"> </v>
      </c>
      <c r="AC285" s="51" t="str">
        <f t="shared" si="51"/>
        <v xml:space="preserve"> </v>
      </c>
      <c r="AD285" s="51" t="str">
        <f t="shared" si="51"/>
        <v xml:space="preserve"> </v>
      </c>
      <c r="AE285" s="51" t="str">
        <f t="shared" si="51"/>
        <v xml:space="preserve"> </v>
      </c>
      <c r="AF285" s="51">
        <f t="shared" si="51"/>
        <v>1</v>
      </c>
      <c r="AG285" s="51" t="str">
        <f t="shared" si="51"/>
        <v xml:space="preserve"> </v>
      </c>
      <c r="AH285" s="50" t="str">
        <f t="shared" si="51"/>
        <v xml:space="preserve"> </v>
      </c>
      <c r="AI285" s="93">
        <f t="shared" si="50"/>
        <v>1</v>
      </c>
      <c r="AK285" s="1"/>
    </row>
    <row r="286" spans="1:49">
      <c r="A286" s="5" t="s">
        <v>1102</v>
      </c>
      <c r="B286" s="40">
        <v>20</v>
      </c>
      <c r="C286" s="40" t="s">
        <v>1228</v>
      </c>
      <c r="D286" s="1" t="s">
        <v>441</v>
      </c>
      <c r="E286" s="1" t="s">
        <v>1127</v>
      </c>
      <c r="F286" s="1" t="s">
        <v>54</v>
      </c>
      <c r="G286" s="6" t="s">
        <v>1123</v>
      </c>
      <c r="H286" s="1" t="s">
        <v>55</v>
      </c>
      <c r="I286" s="1" t="s">
        <v>56</v>
      </c>
      <c r="J286" s="6" t="s">
        <v>1124</v>
      </c>
      <c r="K286" s="6" t="s">
        <v>1119</v>
      </c>
      <c r="M286" s="2" t="s">
        <v>1139</v>
      </c>
      <c r="N286" s="5"/>
      <c r="O286" s="1" t="b">
        <v>1</v>
      </c>
      <c r="P286" s="3" t="b">
        <v>0</v>
      </c>
      <c r="Q286" s="6" t="s">
        <v>73</v>
      </c>
      <c r="R286" s="18">
        <v>1078</v>
      </c>
      <c r="S286" s="135" t="s">
        <v>998</v>
      </c>
      <c r="Y286" s="62"/>
      <c r="Z286" s="54">
        <f t="shared" si="47"/>
        <v>1</v>
      </c>
      <c r="AA286" s="55" t="str">
        <f t="shared" si="47"/>
        <v xml:space="preserve"> </v>
      </c>
      <c r="AB286" s="49" t="str">
        <f t="shared" si="51"/>
        <v xml:space="preserve"> </v>
      </c>
      <c r="AC286" s="51" t="str">
        <f t="shared" si="51"/>
        <v xml:space="preserve"> </v>
      </c>
      <c r="AD286" s="51" t="str">
        <f t="shared" si="51"/>
        <v xml:space="preserve"> </v>
      </c>
      <c r="AE286" s="51" t="str">
        <f t="shared" si="51"/>
        <v xml:space="preserve"> </v>
      </c>
      <c r="AF286" s="51">
        <f t="shared" si="51"/>
        <v>1</v>
      </c>
      <c r="AG286" s="51" t="str">
        <f t="shared" si="51"/>
        <v xml:space="preserve"> </v>
      </c>
      <c r="AH286" s="50" t="str">
        <f t="shared" si="51"/>
        <v xml:space="preserve"> </v>
      </c>
      <c r="AI286" s="93">
        <f t="shared" si="50"/>
        <v>1</v>
      </c>
      <c r="AK286" s="1"/>
    </row>
    <row r="287" spans="1:49">
      <c r="A287" s="28" t="s">
        <v>1102</v>
      </c>
      <c r="B287" s="41">
        <v>20</v>
      </c>
      <c r="C287" s="41" t="s">
        <v>1227</v>
      </c>
      <c r="D287" s="16" t="s">
        <v>121</v>
      </c>
      <c r="E287" s="29" t="s">
        <v>1270</v>
      </c>
      <c r="F287" s="16" t="s">
        <v>54</v>
      </c>
      <c r="G287" s="10" t="s">
        <v>1123</v>
      </c>
      <c r="H287" s="15" t="s">
        <v>55</v>
      </c>
      <c r="I287" s="15" t="s">
        <v>56</v>
      </c>
      <c r="J287" s="136" t="s">
        <v>1124</v>
      </c>
      <c r="K287" s="10" t="s">
        <v>1280</v>
      </c>
      <c r="L287" s="10" t="s">
        <v>1332</v>
      </c>
      <c r="M287" s="17" t="s">
        <v>1279</v>
      </c>
      <c r="N287" s="28"/>
      <c r="O287" s="24"/>
      <c r="P287" s="24"/>
      <c r="Q287" s="10" t="s">
        <v>73</v>
      </c>
      <c r="R287" s="16">
        <v>1171</v>
      </c>
      <c r="S287" s="135" t="s">
        <v>998</v>
      </c>
      <c r="Y287" s="62"/>
      <c r="Z287" s="54">
        <f t="shared" si="47"/>
        <v>1</v>
      </c>
      <c r="AA287" s="55" t="str">
        <f t="shared" si="47"/>
        <v xml:space="preserve"> </v>
      </c>
      <c r="AB287" s="49" t="str">
        <f t="shared" si="51"/>
        <v xml:space="preserve"> </v>
      </c>
      <c r="AC287" s="51" t="str">
        <f t="shared" si="51"/>
        <v xml:space="preserve"> </v>
      </c>
      <c r="AD287" s="51" t="str">
        <f t="shared" si="51"/>
        <v xml:space="preserve"> </v>
      </c>
      <c r="AE287" s="51" t="str">
        <f t="shared" si="51"/>
        <v xml:space="preserve"> </v>
      </c>
      <c r="AF287" s="51">
        <f t="shared" si="51"/>
        <v>1</v>
      </c>
      <c r="AG287" s="51" t="str">
        <f t="shared" si="51"/>
        <v xml:space="preserve"> </v>
      </c>
      <c r="AH287" s="50" t="str">
        <f t="shared" si="51"/>
        <v xml:space="preserve"> </v>
      </c>
      <c r="AI287" s="93">
        <f t="shared" si="50"/>
        <v>1</v>
      </c>
      <c r="AK287" s="1"/>
    </row>
    <row r="288" spans="1:49">
      <c r="A288" s="5" t="s">
        <v>1102</v>
      </c>
      <c r="B288" s="40">
        <v>20</v>
      </c>
      <c r="C288" s="40" t="s">
        <v>1228</v>
      </c>
      <c r="D288" s="1" t="s">
        <v>295</v>
      </c>
      <c r="E288" s="1" t="s">
        <v>1126</v>
      </c>
      <c r="F288" s="1" t="s">
        <v>54</v>
      </c>
      <c r="G288" s="6" t="s">
        <v>1123</v>
      </c>
      <c r="H288" s="1" t="s">
        <v>55</v>
      </c>
      <c r="I288" s="1" t="s">
        <v>56</v>
      </c>
      <c r="J288" s="6" t="s">
        <v>1124</v>
      </c>
      <c r="K288" s="6" t="s">
        <v>1119</v>
      </c>
      <c r="M288" s="2" t="s">
        <v>1138</v>
      </c>
      <c r="N288" s="5"/>
      <c r="O288" s="1" t="b">
        <v>1</v>
      </c>
      <c r="P288" s="3" t="b">
        <v>0</v>
      </c>
      <c r="Q288" s="6" t="s">
        <v>73</v>
      </c>
      <c r="R288" s="18">
        <v>1077</v>
      </c>
      <c r="S288" s="135" t="s">
        <v>998</v>
      </c>
      <c r="Y288" s="62"/>
      <c r="Z288" s="54">
        <f t="shared" si="47"/>
        <v>1</v>
      </c>
      <c r="AA288" s="55" t="str">
        <f t="shared" si="47"/>
        <v xml:space="preserve"> </v>
      </c>
      <c r="AB288" s="49" t="str">
        <f t="shared" si="51"/>
        <v xml:space="preserve"> </v>
      </c>
      <c r="AC288" s="51" t="str">
        <f t="shared" si="51"/>
        <v xml:space="preserve"> </v>
      </c>
      <c r="AD288" s="51" t="str">
        <f t="shared" si="51"/>
        <v xml:space="preserve"> </v>
      </c>
      <c r="AE288" s="51" t="str">
        <f t="shared" si="51"/>
        <v xml:space="preserve"> </v>
      </c>
      <c r="AF288" s="51">
        <f t="shared" si="51"/>
        <v>1</v>
      </c>
      <c r="AG288" s="51" t="str">
        <f t="shared" si="51"/>
        <v xml:space="preserve"> </v>
      </c>
      <c r="AH288" s="50" t="str">
        <f t="shared" si="51"/>
        <v xml:space="preserve"> </v>
      </c>
      <c r="AI288" s="93">
        <f t="shared" si="50"/>
        <v>1</v>
      </c>
      <c r="AK288" s="1"/>
    </row>
    <row r="289" spans="1:37">
      <c r="A289" s="5" t="s">
        <v>1102</v>
      </c>
      <c r="B289" s="40">
        <v>20</v>
      </c>
      <c r="C289" s="40" t="s">
        <v>1228</v>
      </c>
      <c r="D289" s="1" t="s">
        <v>259</v>
      </c>
      <c r="E289" s="1" t="s">
        <v>1125</v>
      </c>
      <c r="F289" s="1" t="s">
        <v>54</v>
      </c>
      <c r="G289" s="6" t="s">
        <v>1123</v>
      </c>
      <c r="H289" s="1" t="s">
        <v>55</v>
      </c>
      <c r="I289" s="1" t="s">
        <v>56</v>
      </c>
      <c r="J289" s="6" t="s">
        <v>1124</v>
      </c>
      <c r="K289" s="6" t="s">
        <v>1119</v>
      </c>
      <c r="M289" s="2" t="s">
        <v>1137</v>
      </c>
      <c r="N289" s="5"/>
      <c r="O289" s="1" t="b">
        <v>1</v>
      </c>
      <c r="P289" s="3" t="b">
        <v>0</v>
      </c>
      <c r="Q289" s="6" t="s">
        <v>73</v>
      </c>
      <c r="R289" s="18">
        <v>1076</v>
      </c>
      <c r="S289" s="135" t="s">
        <v>998</v>
      </c>
      <c r="Y289" s="62"/>
      <c r="Z289" s="54">
        <f t="shared" si="47"/>
        <v>1</v>
      </c>
      <c r="AA289" s="55" t="str">
        <f t="shared" si="47"/>
        <v xml:space="preserve"> </v>
      </c>
      <c r="AB289" s="49" t="str">
        <f t="shared" si="51"/>
        <v xml:space="preserve"> </v>
      </c>
      <c r="AC289" s="51" t="str">
        <f t="shared" si="51"/>
        <v xml:space="preserve"> </v>
      </c>
      <c r="AD289" s="51" t="str">
        <f t="shared" si="51"/>
        <v xml:space="preserve"> </v>
      </c>
      <c r="AE289" s="51" t="str">
        <f t="shared" si="51"/>
        <v xml:space="preserve"> </v>
      </c>
      <c r="AF289" s="51">
        <f t="shared" si="51"/>
        <v>1</v>
      </c>
      <c r="AG289" s="51" t="str">
        <f t="shared" si="51"/>
        <v xml:space="preserve"> </v>
      </c>
      <c r="AH289" s="50" t="str">
        <f t="shared" si="51"/>
        <v xml:space="preserve"> </v>
      </c>
      <c r="AI289" s="93">
        <f t="shared" si="50"/>
        <v>1</v>
      </c>
      <c r="AK289" s="1"/>
    </row>
    <row r="290" spans="1:37">
      <c r="A290" s="5" t="s">
        <v>1102</v>
      </c>
      <c r="B290" s="40">
        <v>20</v>
      </c>
      <c r="C290" s="40" t="s">
        <v>1228</v>
      </c>
      <c r="D290" s="1" t="s">
        <v>52</v>
      </c>
      <c r="E290" s="1" t="s">
        <v>53</v>
      </c>
      <c r="F290" s="1" t="s">
        <v>54</v>
      </c>
      <c r="G290" s="6" t="s">
        <v>1123</v>
      </c>
      <c r="H290" s="1" t="s">
        <v>55</v>
      </c>
      <c r="I290" s="1" t="s">
        <v>56</v>
      </c>
      <c r="J290" s="6" t="s">
        <v>1124</v>
      </c>
      <c r="K290" s="6" t="s">
        <v>1119</v>
      </c>
      <c r="M290" s="2" t="s">
        <v>57</v>
      </c>
      <c r="N290" s="5"/>
      <c r="O290" s="1" t="b">
        <v>1</v>
      </c>
      <c r="P290" s="3" t="b">
        <v>0</v>
      </c>
      <c r="Q290" s="6" t="s">
        <v>73</v>
      </c>
      <c r="R290" s="18">
        <v>959</v>
      </c>
      <c r="S290" s="135" t="s">
        <v>998</v>
      </c>
      <c r="W290" s="1">
        <v>17</v>
      </c>
      <c r="Y290" s="62"/>
      <c r="Z290" s="54">
        <f t="shared" si="47"/>
        <v>1</v>
      </c>
      <c r="AA290" s="55" t="str">
        <f t="shared" si="47"/>
        <v xml:space="preserve"> </v>
      </c>
      <c r="AB290" s="49" t="str">
        <f t="shared" si="51"/>
        <v xml:space="preserve"> </v>
      </c>
      <c r="AC290" s="51" t="str">
        <f t="shared" si="51"/>
        <v xml:space="preserve"> </v>
      </c>
      <c r="AD290" s="51" t="str">
        <f t="shared" si="51"/>
        <v xml:space="preserve"> </v>
      </c>
      <c r="AE290" s="51" t="str">
        <f t="shared" si="51"/>
        <v xml:space="preserve"> </v>
      </c>
      <c r="AF290" s="51">
        <f t="shared" si="51"/>
        <v>1</v>
      </c>
      <c r="AG290" s="51" t="str">
        <f t="shared" si="51"/>
        <v xml:space="preserve"> </v>
      </c>
      <c r="AH290" s="50" t="str">
        <f t="shared" si="51"/>
        <v xml:space="preserve"> </v>
      </c>
      <c r="AI290" s="93">
        <f t="shared" si="50"/>
        <v>1</v>
      </c>
      <c r="AK290" s="1"/>
    </row>
    <row r="291" spans="1:37">
      <c r="A291" s="5" t="s">
        <v>1102</v>
      </c>
      <c r="B291" s="40">
        <v>20</v>
      </c>
      <c r="C291" s="40" t="s">
        <v>1228</v>
      </c>
      <c r="D291" s="1" t="s">
        <v>1120</v>
      </c>
      <c r="E291" s="1" t="s">
        <v>1121</v>
      </c>
      <c r="F291" s="1" t="s">
        <v>54</v>
      </c>
      <c r="G291" s="6" t="s">
        <v>1123</v>
      </c>
      <c r="H291" s="1" t="s">
        <v>55</v>
      </c>
      <c r="I291" s="1" t="s">
        <v>56</v>
      </c>
      <c r="J291" s="6" t="s">
        <v>1124</v>
      </c>
      <c r="K291" s="6" t="s">
        <v>1119</v>
      </c>
      <c r="L291" s="1" t="s">
        <v>1327</v>
      </c>
      <c r="M291" s="2" t="s">
        <v>1129</v>
      </c>
      <c r="N291" s="5"/>
      <c r="O291" s="1" t="b">
        <v>1</v>
      </c>
      <c r="P291" s="3" t="b">
        <v>0</v>
      </c>
      <c r="Q291" s="6" t="s">
        <v>73</v>
      </c>
      <c r="R291" s="18">
        <v>1074</v>
      </c>
      <c r="S291" s="135" t="s">
        <v>998</v>
      </c>
      <c r="Y291" s="62"/>
      <c r="Z291" s="54">
        <f t="shared" si="47"/>
        <v>1</v>
      </c>
      <c r="AA291" s="55" t="str">
        <f t="shared" si="47"/>
        <v xml:space="preserve"> </v>
      </c>
      <c r="AB291" s="49" t="str">
        <f t="shared" si="51"/>
        <v xml:space="preserve"> </v>
      </c>
      <c r="AC291" s="51" t="str">
        <f t="shared" si="51"/>
        <v xml:space="preserve"> </v>
      </c>
      <c r="AD291" s="51" t="str">
        <f t="shared" si="51"/>
        <v xml:space="preserve"> </v>
      </c>
      <c r="AE291" s="51" t="str">
        <f t="shared" si="51"/>
        <v xml:space="preserve"> </v>
      </c>
      <c r="AF291" s="51">
        <f t="shared" si="51"/>
        <v>1</v>
      </c>
      <c r="AG291" s="51" t="str">
        <f t="shared" si="51"/>
        <v xml:space="preserve"> </v>
      </c>
      <c r="AH291" s="50" t="str">
        <f t="shared" si="51"/>
        <v xml:space="preserve"> </v>
      </c>
      <c r="AI291" s="93">
        <f t="shared" si="50"/>
        <v>1</v>
      </c>
      <c r="AK291" s="1"/>
    </row>
    <row r="292" spans="1:37">
      <c r="A292" s="31" t="s">
        <v>1102</v>
      </c>
      <c r="B292" s="43">
        <v>36</v>
      </c>
      <c r="C292" s="41" t="s">
        <v>1227</v>
      </c>
      <c r="D292" s="86" t="s">
        <v>1309</v>
      </c>
      <c r="E292" s="86" t="s">
        <v>1308</v>
      </c>
      <c r="F292" s="10" t="s">
        <v>1635</v>
      </c>
      <c r="G292" s="10" t="s">
        <v>160</v>
      </c>
      <c r="H292" s="10" t="s">
        <v>161</v>
      </c>
      <c r="I292" s="10" t="s">
        <v>162</v>
      </c>
      <c r="J292" s="10" t="s">
        <v>912</v>
      </c>
      <c r="K292" s="15" t="s">
        <v>1317</v>
      </c>
      <c r="L292" s="82" t="s">
        <v>1359</v>
      </c>
      <c r="M292" s="17" t="s">
        <v>1314</v>
      </c>
      <c r="N292" s="28"/>
      <c r="O292" s="10"/>
      <c r="P292" s="10"/>
      <c r="Q292" s="15" t="s">
        <v>27</v>
      </c>
      <c r="R292" s="97">
        <v>1196</v>
      </c>
      <c r="S292" s="135" t="s">
        <v>998</v>
      </c>
      <c r="Y292" s="62"/>
      <c r="Z292" s="54"/>
      <c r="AA292" s="55">
        <v>1</v>
      </c>
      <c r="AB292" s="49" t="str">
        <f t="shared" si="51"/>
        <v xml:space="preserve"> </v>
      </c>
      <c r="AC292" s="51" t="str">
        <f t="shared" si="51"/>
        <v xml:space="preserve"> </v>
      </c>
      <c r="AD292" s="51" t="str">
        <f t="shared" si="51"/>
        <v xml:space="preserve"> </v>
      </c>
      <c r="AE292" s="51" t="str">
        <f t="shared" si="51"/>
        <v xml:space="preserve"> </v>
      </c>
      <c r="AF292" s="51">
        <v>1</v>
      </c>
      <c r="AG292" s="51" t="str">
        <f t="shared" si="51"/>
        <v xml:space="preserve"> </v>
      </c>
      <c r="AH292" s="50" t="str">
        <f t="shared" si="51"/>
        <v xml:space="preserve"> </v>
      </c>
      <c r="AI292" s="93">
        <f t="shared" si="50"/>
        <v>1</v>
      </c>
      <c r="AK292" s="1"/>
    </row>
    <row r="293" spans="1:37">
      <c r="A293" s="31" t="s">
        <v>1102</v>
      </c>
      <c r="B293" s="43">
        <v>36</v>
      </c>
      <c r="C293" s="41" t="s">
        <v>1227</v>
      </c>
      <c r="D293" s="86" t="s">
        <v>1636</v>
      </c>
      <c r="E293" s="86" t="s">
        <v>1307</v>
      </c>
      <c r="F293" s="10" t="s">
        <v>1635</v>
      </c>
      <c r="G293" s="10" t="s">
        <v>160</v>
      </c>
      <c r="H293" s="10" t="s">
        <v>161</v>
      </c>
      <c r="I293" s="10" t="s">
        <v>162</v>
      </c>
      <c r="J293" s="10" t="s">
        <v>912</v>
      </c>
      <c r="K293" s="15" t="s">
        <v>1316</v>
      </c>
      <c r="L293" s="10" t="s">
        <v>1333</v>
      </c>
      <c r="M293" s="17" t="s">
        <v>1313</v>
      </c>
      <c r="N293" s="28"/>
      <c r="O293" s="10"/>
      <c r="P293" s="10"/>
      <c r="Q293" s="15" t="s">
        <v>27</v>
      </c>
      <c r="R293" s="97">
        <v>1195</v>
      </c>
      <c r="S293" s="135" t="s">
        <v>998</v>
      </c>
      <c r="Y293" s="62"/>
      <c r="Z293" s="54"/>
      <c r="AA293" s="55">
        <v>1</v>
      </c>
      <c r="AB293" s="49" t="str">
        <f t="shared" si="51"/>
        <v xml:space="preserve"> </v>
      </c>
      <c r="AC293" s="51" t="str">
        <f t="shared" si="51"/>
        <v xml:space="preserve"> </v>
      </c>
      <c r="AD293" s="51" t="str">
        <f t="shared" si="51"/>
        <v xml:space="preserve"> </v>
      </c>
      <c r="AE293" s="51" t="str">
        <f t="shared" si="51"/>
        <v xml:space="preserve"> </v>
      </c>
      <c r="AF293" s="51">
        <v>1</v>
      </c>
      <c r="AG293" s="51" t="str">
        <f t="shared" si="51"/>
        <v xml:space="preserve"> </v>
      </c>
      <c r="AH293" s="50" t="str">
        <f t="shared" si="51"/>
        <v xml:space="preserve"> </v>
      </c>
      <c r="AI293" s="93">
        <f t="shared" si="50"/>
        <v>1</v>
      </c>
      <c r="AK293" s="1"/>
    </row>
    <row r="294" spans="1:37">
      <c r="A294" s="31" t="s">
        <v>1102</v>
      </c>
      <c r="B294" s="43">
        <v>36</v>
      </c>
      <c r="C294" s="41" t="s">
        <v>1227</v>
      </c>
      <c r="D294" s="86" t="s">
        <v>1306</v>
      </c>
      <c r="E294" s="86" t="s">
        <v>1305</v>
      </c>
      <c r="F294" s="10" t="s">
        <v>1635</v>
      </c>
      <c r="G294" s="10" t="s">
        <v>160</v>
      </c>
      <c r="H294" s="10" t="s">
        <v>161</v>
      </c>
      <c r="I294" s="10" t="s">
        <v>162</v>
      </c>
      <c r="J294" s="10" t="s">
        <v>912</v>
      </c>
      <c r="K294" s="15" t="s">
        <v>913</v>
      </c>
      <c r="L294" s="10" t="s">
        <v>1334</v>
      </c>
      <c r="M294" s="17" t="s">
        <v>1312</v>
      </c>
      <c r="N294" s="28"/>
      <c r="O294" s="10"/>
      <c r="P294" s="10"/>
      <c r="Q294" s="15" t="s">
        <v>27</v>
      </c>
      <c r="R294" s="97">
        <v>1194</v>
      </c>
      <c r="S294" s="135" t="s">
        <v>998</v>
      </c>
      <c r="Y294" s="62"/>
      <c r="Z294" s="54"/>
      <c r="AA294" s="55">
        <v>1</v>
      </c>
      <c r="AB294" s="49" t="str">
        <f t="shared" si="51"/>
        <v xml:space="preserve"> </v>
      </c>
      <c r="AC294" s="51" t="str">
        <f t="shared" si="51"/>
        <v xml:space="preserve"> </v>
      </c>
      <c r="AD294" s="51" t="str">
        <f t="shared" si="51"/>
        <v xml:space="preserve"> </v>
      </c>
      <c r="AE294" s="51" t="str">
        <f t="shared" si="51"/>
        <v xml:space="preserve"> </v>
      </c>
      <c r="AF294" s="51">
        <v>1</v>
      </c>
      <c r="AG294" s="51" t="str">
        <f t="shared" si="51"/>
        <v xml:space="preserve"> </v>
      </c>
      <c r="AH294" s="50" t="str">
        <f t="shared" si="51"/>
        <v xml:space="preserve"> </v>
      </c>
      <c r="AI294" s="93">
        <f t="shared" si="50"/>
        <v>1</v>
      </c>
      <c r="AK294" s="1"/>
    </row>
    <row r="295" spans="1:37">
      <c r="A295" s="31" t="s">
        <v>1102</v>
      </c>
      <c r="B295" s="43">
        <v>36</v>
      </c>
      <c r="C295" s="41" t="s">
        <v>1227</v>
      </c>
      <c r="D295" s="86" t="s">
        <v>1311</v>
      </c>
      <c r="E295" s="86" t="s">
        <v>1310</v>
      </c>
      <c r="F295" s="10" t="s">
        <v>1635</v>
      </c>
      <c r="G295" s="10" t="s">
        <v>160</v>
      </c>
      <c r="H295" s="10" t="s">
        <v>161</v>
      </c>
      <c r="I295" s="10" t="s">
        <v>162</v>
      </c>
      <c r="J295" s="10" t="s">
        <v>912</v>
      </c>
      <c r="K295" s="15" t="s">
        <v>1318</v>
      </c>
      <c r="L295" s="10" t="s">
        <v>1335</v>
      </c>
      <c r="M295" s="17" t="s">
        <v>1315</v>
      </c>
      <c r="N295" s="28"/>
      <c r="O295" s="10"/>
      <c r="P295" s="10"/>
      <c r="Q295" s="15" t="s">
        <v>27</v>
      </c>
      <c r="R295" s="97">
        <v>1197</v>
      </c>
      <c r="S295" s="135" t="s">
        <v>998</v>
      </c>
      <c r="Y295" s="62"/>
      <c r="Z295" s="54"/>
      <c r="AA295" s="55">
        <v>1</v>
      </c>
      <c r="AB295" s="49" t="str">
        <f t="shared" si="51"/>
        <v xml:space="preserve"> </v>
      </c>
      <c r="AC295" s="51" t="str">
        <f t="shared" si="51"/>
        <v xml:space="preserve"> </v>
      </c>
      <c r="AD295" s="51" t="str">
        <f t="shared" si="51"/>
        <v xml:space="preserve"> </v>
      </c>
      <c r="AE295" s="51" t="str">
        <f t="shared" si="51"/>
        <v xml:space="preserve"> </v>
      </c>
      <c r="AF295" s="51">
        <v>1</v>
      </c>
      <c r="AG295" s="51" t="str">
        <f t="shared" si="51"/>
        <v xml:space="preserve"> </v>
      </c>
      <c r="AH295" s="50" t="str">
        <f t="shared" si="51"/>
        <v xml:space="preserve"> </v>
      </c>
      <c r="AI295" s="93">
        <f t="shared" si="50"/>
        <v>1</v>
      </c>
      <c r="AK295" s="1"/>
    </row>
    <row r="296" spans="1:37">
      <c r="A296" s="84" t="s">
        <v>1102</v>
      </c>
      <c r="B296" s="85">
        <v>26</v>
      </c>
      <c r="C296" s="85" t="s">
        <v>1227</v>
      </c>
      <c r="D296" s="16" t="s">
        <v>135</v>
      </c>
      <c r="E296" s="16" t="s">
        <v>239</v>
      </c>
      <c r="F296" s="16" t="s">
        <v>240</v>
      </c>
      <c r="G296" s="16" t="s">
        <v>241</v>
      </c>
      <c r="H296" s="16" t="s">
        <v>242</v>
      </c>
      <c r="I296" s="16" t="s">
        <v>243</v>
      </c>
      <c r="J296" s="146" t="s">
        <v>244</v>
      </c>
      <c r="K296" s="86" t="s">
        <v>1278</v>
      </c>
      <c r="L296" s="10" t="s">
        <v>1336</v>
      </c>
      <c r="M296" s="83" t="s">
        <v>1277</v>
      </c>
      <c r="N296" s="5"/>
      <c r="O296" s="3" t="b">
        <v>0</v>
      </c>
      <c r="P296" s="1" t="b">
        <v>1</v>
      </c>
      <c r="Q296" s="6" t="s">
        <v>27</v>
      </c>
      <c r="R296" s="18">
        <v>1172</v>
      </c>
      <c r="S296" s="134" t="s">
        <v>997</v>
      </c>
      <c r="T296" s="6"/>
      <c r="Y296" s="62"/>
      <c r="Z296" s="54" t="str">
        <f t="shared" ref="Z296:AA308" si="53">IF(AND($A296="Y", $Q296=Z$3),1," ")</f>
        <v xml:space="preserve"> </v>
      </c>
      <c r="AA296" s="55">
        <f t="shared" si="53"/>
        <v>1</v>
      </c>
      <c r="AB296" s="49" t="str">
        <f t="shared" si="51"/>
        <v xml:space="preserve"> </v>
      </c>
      <c r="AC296" s="51" t="str">
        <f t="shared" si="51"/>
        <v xml:space="preserve"> </v>
      </c>
      <c r="AD296" s="51" t="str">
        <f t="shared" si="51"/>
        <v xml:space="preserve"> </v>
      </c>
      <c r="AE296" s="51">
        <f t="shared" si="51"/>
        <v>1</v>
      </c>
      <c r="AF296" s="51" t="str">
        <f t="shared" si="51"/>
        <v xml:space="preserve"> </v>
      </c>
      <c r="AG296" s="51" t="str">
        <f t="shared" si="51"/>
        <v xml:space="preserve"> </v>
      </c>
      <c r="AH296" s="50" t="str">
        <f t="shared" si="51"/>
        <v xml:space="preserve"> </v>
      </c>
      <c r="AI296" s="93">
        <f t="shared" si="50"/>
        <v>1</v>
      </c>
      <c r="AK296" s="1"/>
    </row>
    <row r="297" spans="1:37">
      <c r="A297" s="5" t="s">
        <v>1102</v>
      </c>
      <c r="B297" s="30">
        <v>32</v>
      </c>
      <c r="C297" s="40" t="s">
        <v>1228</v>
      </c>
      <c r="D297" s="1" t="s">
        <v>763</v>
      </c>
      <c r="E297" s="1" t="s">
        <v>762</v>
      </c>
      <c r="F297" s="1" t="s">
        <v>105</v>
      </c>
      <c r="G297" s="1" t="s">
        <v>106</v>
      </c>
      <c r="H297" s="6" t="s">
        <v>107</v>
      </c>
      <c r="I297" s="6" t="s">
        <v>108</v>
      </c>
      <c r="J297" s="1" t="s">
        <v>766</v>
      </c>
      <c r="K297" s="1" t="s">
        <v>767</v>
      </c>
      <c r="L297" s="1" t="s">
        <v>1337</v>
      </c>
      <c r="M297" s="2" t="s">
        <v>764</v>
      </c>
      <c r="N297" s="5"/>
      <c r="O297" s="1" t="b">
        <v>1</v>
      </c>
      <c r="P297" s="1" t="b">
        <v>1</v>
      </c>
      <c r="Q297" s="1" t="s">
        <v>73</v>
      </c>
      <c r="R297" s="18">
        <v>963</v>
      </c>
      <c r="S297" s="137" t="s">
        <v>994</v>
      </c>
      <c r="X297" s="4"/>
      <c r="Y297" s="62"/>
      <c r="Z297" s="54">
        <f t="shared" si="53"/>
        <v>1</v>
      </c>
      <c r="AA297" s="55" t="str">
        <f t="shared" si="53"/>
        <v xml:space="preserve"> </v>
      </c>
      <c r="AB297" s="49">
        <f t="shared" ref="AB297:AH308" si="54">IF(AND($A297="Y", $S297=AB$3),1," ")</f>
        <v>1</v>
      </c>
      <c r="AC297" s="51" t="str">
        <f t="shared" si="54"/>
        <v xml:space="preserve"> </v>
      </c>
      <c r="AD297" s="51" t="str">
        <f t="shared" si="54"/>
        <v xml:space="preserve"> </v>
      </c>
      <c r="AE297" s="51" t="str">
        <f t="shared" si="54"/>
        <v xml:space="preserve"> </v>
      </c>
      <c r="AF297" s="51" t="str">
        <f t="shared" si="54"/>
        <v xml:space="preserve"> </v>
      </c>
      <c r="AG297" s="51" t="str">
        <f t="shared" si="54"/>
        <v xml:space="preserve"> </v>
      </c>
      <c r="AH297" s="50" t="str">
        <f t="shared" si="54"/>
        <v xml:space="preserve"> </v>
      </c>
      <c r="AI297" s="93">
        <f t="shared" si="50"/>
        <v>1</v>
      </c>
      <c r="AK297" s="1"/>
    </row>
    <row r="298" spans="1:37">
      <c r="A298" s="5" t="s">
        <v>1102</v>
      </c>
      <c r="B298" s="30">
        <v>32</v>
      </c>
      <c r="C298" s="40" t="s">
        <v>1228</v>
      </c>
      <c r="D298" s="1" t="s">
        <v>110</v>
      </c>
      <c r="E298" s="1" t="s">
        <v>111</v>
      </c>
      <c r="F298" s="1" t="s">
        <v>105</v>
      </c>
      <c r="G298" s="1" t="s">
        <v>106</v>
      </c>
      <c r="H298" s="6" t="s">
        <v>107</v>
      </c>
      <c r="I298" s="6" t="s">
        <v>108</v>
      </c>
      <c r="J298" s="1" t="s">
        <v>766</v>
      </c>
      <c r="K298" s="1" t="s">
        <v>112</v>
      </c>
      <c r="M298" s="2" t="s">
        <v>806</v>
      </c>
      <c r="N298" s="5"/>
      <c r="O298" s="1" t="b">
        <v>1</v>
      </c>
      <c r="P298" s="1" t="b">
        <v>1</v>
      </c>
      <c r="Q298" s="1" t="s">
        <v>73</v>
      </c>
      <c r="R298" s="18">
        <v>965</v>
      </c>
      <c r="S298" s="137" t="s">
        <v>994</v>
      </c>
      <c r="X298" s="4"/>
      <c r="Y298" s="62"/>
      <c r="Z298" s="54">
        <f t="shared" si="53"/>
        <v>1</v>
      </c>
      <c r="AA298" s="55" t="str">
        <f t="shared" si="53"/>
        <v xml:space="preserve"> </v>
      </c>
      <c r="AB298" s="49">
        <f t="shared" si="54"/>
        <v>1</v>
      </c>
      <c r="AC298" s="51" t="str">
        <f t="shared" si="54"/>
        <v xml:space="preserve"> </v>
      </c>
      <c r="AD298" s="51" t="str">
        <f t="shared" si="54"/>
        <v xml:space="preserve"> </v>
      </c>
      <c r="AE298" s="51" t="str">
        <f t="shared" si="54"/>
        <v xml:space="preserve"> </v>
      </c>
      <c r="AF298" s="51" t="str">
        <f t="shared" si="54"/>
        <v xml:space="preserve"> </v>
      </c>
      <c r="AG298" s="51" t="str">
        <f t="shared" si="54"/>
        <v xml:space="preserve"> </v>
      </c>
      <c r="AH298" s="50" t="str">
        <f t="shared" si="54"/>
        <v xml:space="preserve"> </v>
      </c>
      <c r="AI298" s="93">
        <f t="shared" si="50"/>
        <v>1</v>
      </c>
      <c r="AK298" s="1"/>
    </row>
    <row r="299" spans="1:37">
      <c r="A299" s="5" t="s">
        <v>1102</v>
      </c>
      <c r="B299" s="30">
        <v>32</v>
      </c>
      <c r="C299" s="40" t="s">
        <v>1228</v>
      </c>
      <c r="D299" s="1" t="s">
        <v>258</v>
      </c>
      <c r="E299" s="1" t="s">
        <v>181</v>
      </c>
      <c r="F299" s="1" t="s">
        <v>105</v>
      </c>
      <c r="G299" s="1" t="s">
        <v>106</v>
      </c>
      <c r="H299" s="6" t="s">
        <v>107</v>
      </c>
      <c r="I299" s="6" t="s">
        <v>108</v>
      </c>
      <c r="J299" s="6" t="s">
        <v>766</v>
      </c>
      <c r="K299" s="1" t="s">
        <v>117</v>
      </c>
      <c r="L299" s="1" t="s">
        <v>1337</v>
      </c>
      <c r="M299" s="2" t="s">
        <v>807</v>
      </c>
      <c r="N299" s="5"/>
      <c r="O299" s="1" t="b">
        <v>1</v>
      </c>
      <c r="P299" s="1" t="b">
        <v>1</v>
      </c>
      <c r="Q299" s="1" t="s">
        <v>73</v>
      </c>
      <c r="R299" s="18">
        <v>966</v>
      </c>
      <c r="S299" s="137" t="s">
        <v>994</v>
      </c>
      <c r="X299" s="4"/>
      <c r="Y299" s="62"/>
      <c r="Z299" s="54">
        <f t="shared" si="53"/>
        <v>1</v>
      </c>
      <c r="AA299" s="55" t="str">
        <f t="shared" si="53"/>
        <v xml:space="preserve"> </v>
      </c>
      <c r="AB299" s="49">
        <f t="shared" si="54"/>
        <v>1</v>
      </c>
      <c r="AC299" s="51" t="str">
        <f t="shared" si="54"/>
        <v xml:space="preserve"> </v>
      </c>
      <c r="AD299" s="51" t="str">
        <f t="shared" si="54"/>
        <v xml:space="preserve"> </v>
      </c>
      <c r="AE299" s="51" t="str">
        <f t="shared" si="54"/>
        <v xml:space="preserve"> </v>
      </c>
      <c r="AF299" s="51" t="str">
        <f t="shared" si="54"/>
        <v xml:space="preserve"> </v>
      </c>
      <c r="AG299" s="51" t="str">
        <f t="shared" si="54"/>
        <v xml:space="preserve"> </v>
      </c>
      <c r="AH299" s="50" t="str">
        <f t="shared" si="54"/>
        <v xml:space="preserve"> </v>
      </c>
      <c r="AI299" s="93">
        <f t="shared" si="50"/>
        <v>1</v>
      </c>
      <c r="AK299" s="1"/>
    </row>
    <row r="300" spans="1:37">
      <c r="A300" s="5" t="s">
        <v>1102</v>
      </c>
      <c r="B300" s="30">
        <v>32</v>
      </c>
      <c r="C300" s="40" t="s">
        <v>1228</v>
      </c>
      <c r="D300" s="1" t="s">
        <v>121</v>
      </c>
      <c r="E300" s="1" t="s">
        <v>122</v>
      </c>
      <c r="F300" s="1" t="s">
        <v>105</v>
      </c>
      <c r="G300" s="1" t="s">
        <v>106</v>
      </c>
      <c r="H300" s="6" t="s">
        <v>107</v>
      </c>
      <c r="I300" s="6" t="s">
        <v>108</v>
      </c>
      <c r="J300" s="1" t="s">
        <v>766</v>
      </c>
      <c r="K300" s="1" t="s">
        <v>123</v>
      </c>
      <c r="M300" s="2" t="s">
        <v>854</v>
      </c>
      <c r="N300" s="5"/>
      <c r="O300" s="1" t="b">
        <v>1</v>
      </c>
      <c r="P300" s="3" t="b">
        <v>0</v>
      </c>
      <c r="Q300" s="1" t="s">
        <v>73</v>
      </c>
      <c r="R300" s="18">
        <v>972</v>
      </c>
      <c r="S300" s="137" t="s">
        <v>994</v>
      </c>
      <c r="X300" s="4"/>
      <c r="Y300" s="62"/>
      <c r="Z300" s="54">
        <f t="shared" si="53"/>
        <v>1</v>
      </c>
      <c r="AA300" s="55" t="str">
        <f t="shared" si="53"/>
        <v xml:space="preserve"> </v>
      </c>
      <c r="AB300" s="49">
        <f t="shared" si="54"/>
        <v>1</v>
      </c>
      <c r="AC300" s="51" t="str">
        <f t="shared" si="54"/>
        <v xml:space="preserve"> </v>
      </c>
      <c r="AD300" s="51" t="str">
        <f t="shared" si="54"/>
        <v xml:space="preserve"> </v>
      </c>
      <c r="AE300" s="51" t="str">
        <f t="shared" si="54"/>
        <v xml:space="preserve"> </v>
      </c>
      <c r="AF300" s="51" t="str">
        <f t="shared" si="54"/>
        <v xml:space="preserve"> </v>
      </c>
      <c r="AG300" s="51" t="str">
        <f t="shared" si="54"/>
        <v xml:space="preserve"> </v>
      </c>
      <c r="AH300" s="50" t="str">
        <f t="shared" si="54"/>
        <v xml:space="preserve"> </v>
      </c>
      <c r="AI300" s="93">
        <f t="shared" si="50"/>
        <v>1</v>
      </c>
      <c r="AK300" s="1"/>
    </row>
    <row r="301" spans="1:37">
      <c r="A301" s="5" t="s">
        <v>1102</v>
      </c>
      <c r="B301" s="30">
        <v>32</v>
      </c>
      <c r="C301" s="40" t="s">
        <v>1228</v>
      </c>
      <c r="D301" s="1" t="s">
        <v>808</v>
      </c>
      <c r="E301" s="1" t="s">
        <v>735</v>
      </c>
      <c r="F301" s="1" t="s">
        <v>105</v>
      </c>
      <c r="G301" s="1" t="s">
        <v>106</v>
      </c>
      <c r="H301" s="6" t="s">
        <v>107</v>
      </c>
      <c r="I301" s="6" t="s">
        <v>108</v>
      </c>
      <c r="J301" s="1" t="s">
        <v>766</v>
      </c>
      <c r="K301" s="1" t="s">
        <v>119</v>
      </c>
      <c r="L301" s="1" t="s">
        <v>1324</v>
      </c>
      <c r="M301" s="2" t="s">
        <v>853</v>
      </c>
      <c r="N301" s="5"/>
      <c r="O301" s="1" t="b">
        <v>1</v>
      </c>
      <c r="P301" s="1" t="b">
        <v>1</v>
      </c>
      <c r="Q301" s="1" t="s">
        <v>73</v>
      </c>
      <c r="R301" s="18">
        <v>967</v>
      </c>
      <c r="S301" s="137" t="s">
        <v>994</v>
      </c>
      <c r="X301" s="4"/>
      <c r="Y301" s="62"/>
      <c r="Z301" s="54">
        <f t="shared" si="53"/>
        <v>1</v>
      </c>
      <c r="AA301" s="55" t="str">
        <f t="shared" si="53"/>
        <v xml:space="preserve"> </v>
      </c>
      <c r="AB301" s="49">
        <f t="shared" si="54"/>
        <v>1</v>
      </c>
      <c r="AC301" s="51" t="str">
        <f t="shared" si="54"/>
        <v xml:space="preserve"> </v>
      </c>
      <c r="AD301" s="51" t="str">
        <f t="shared" si="54"/>
        <v xml:space="preserve"> </v>
      </c>
      <c r="AE301" s="51" t="str">
        <f t="shared" si="54"/>
        <v xml:space="preserve"> </v>
      </c>
      <c r="AF301" s="51" t="str">
        <f t="shared" si="54"/>
        <v xml:space="preserve"> </v>
      </c>
      <c r="AG301" s="51" t="str">
        <f t="shared" si="54"/>
        <v xml:space="preserve"> </v>
      </c>
      <c r="AH301" s="50" t="str">
        <f t="shared" si="54"/>
        <v xml:space="preserve"> </v>
      </c>
      <c r="AI301" s="93">
        <f t="shared" si="50"/>
        <v>1</v>
      </c>
      <c r="AK301" s="1"/>
    </row>
    <row r="302" spans="1:37">
      <c r="A302" s="5" t="s">
        <v>1102</v>
      </c>
      <c r="B302" s="30">
        <v>32</v>
      </c>
      <c r="C302" s="40" t="s">
        <v>1228</v>
      </c>
      <c r="D302" s="1" t="s">
        <v>760</v>
      </c>
      <c r="E302" s="1" t="s">
        <v>811</v>
      </c>
      <c r="F302" s="1" t="s">
        <v>105</v>
      </c>
      <c r="G302" s="1" t="s">
        <v>106</v>
      </c>
      <c r="H302" s="6" t="s">
        <v>107</v>
      </c>
      <c r="I302" s="6" t="s">
        <v>108</v>
      </c>
      <c r="J302" s="1" t="s">
        <v>766</v>
      </c>
      <c r="K302" s="1" t="s">
        <v>115</v>
      </c>
      <c r="M302" s="2" t="s">
        <v>812</v>
      </c>
      <c r="N302" s="5"/>
      <c r="O302" s="1" t="b">
        <v>1</v>
      </c>
      <c r="P302" s="1" t="b">
        <v>1</v>
      </c>
      <c r="Q302" s="1" t="s">
        <v>73</v>
      </c>
      <c r="R302" s="18">
        <v>970</v>
      </c>
      <c r="S302" s="137" t="s">
        <v>994</v>
      </c>
      <c r="X302" s="4"/>
      <c r="Y302" s="62"/>
      <c r="Z302" s="54">
        <f t="shared" si="53"/>
        <v>1</v>
      </c>
      <c r="AA302" s="55" t="str">
        <f t="shared" si="53"/>
        <v xml:space="preserve"> </v>
      </c>
      <c r="AB302" s="49">
        <f t="shared" si="54"/>
        <v>1</v>
      </c>
      <c r="AC302" s="51" t="str">
        <f t="shared" si="54"/>
        <v xml:space="preserve"> </v>
      </c>
      <c r="AD302" s="51" t="str">
        <f t="shared" si="54"/>
        <v xml:space="preserve"> </v>
      </c>
      <c r="AE302" s="51" t="str">
        <f t="shared" si="54"/>
        <v xml:space="preserve"> </v>
      </c>
      <c r="AF302" s="51" t="str">
        <f t="shared" si="54"/>
        <v xml:space="preserve"> </v>
      </c>
      <c r="AG302" s="51" t="str">
        <f t="shared" si="54"/>
        <v xml:space="preserve"> </v>
      </c>
      <c r="AH302" s="50" t="str">
        <f t="shared" si="54"/>
        <v xml:space="preserve"> </v>
      </c>
      <c r="AI302" s="93">
        <f t="shared" si="50"/>
        <v>1</v>
      </c>
      <c r="AK302" s="1"/>
    </row>
    <row r="303" spans="1:37">
      <c r="A303" s="5" t="s">
        <v>1102</v>
      </c>
      <c r="B303" s="30">
        <v>32</v>
      </c>
      <c r="C303" s="40" t="s">
        <v>1228</v>
      </c>
      <c r="D303" s="1" t="s">
        <v>113</v>
      </c>
      <c r="E303" s="1" t="s">
        <v>114</v>
      </c>
      <c r="F303" s="1" t="s">
        <v>105</v>
      </c>
      <c r="G303" s="1" t="s">
        <v>106</v>
      </c>
      <c r="H303" s="6" t="s">
        <v>107</v>
      </c>
      <c r="I303" s="6" t="s">
        <v>108</v>
      </c>
      <c r="J303" s="1" t="s">
        <v>766</v>
      </c>
      <c r="K303" s="1" t="s">
        <v>851</v>
      </c>
      <c r="M303" s="2" t="s">
        <v>813</v>
      </c>
      <c r="N303" s="5"/>
      <c r="O303" s="1" t="b">
        <v>1</v>
      </c>
      <c r="P303" s="1" t="b">
        <v>1</v>
      </c>
      <c r="Q303" s="1" t="s">
        <v>73</v>
      </c>
      <c r="R303" s="18">
        <v>968</v>
      </c>
      <c r="S303" s="137" t="s">
        <v>994</v>
      </c>
      <c r="X303" s="4"/>
      <c r="Y303" s="62"/>
      <c r="Z303" s="54">
        <f t="shared" si="53"/>
        <v>1</v>
      </c>
      <c r="AA303" s="55" t="str">
        <f t="shared" si="53"/>
        <v xml:space="preserve"> </v>
      </c>
      <c r="AB303" s="49">
        <f t="shared" si="54"/>
        <v>1</v>
      </c>
      <c r="AC303" s="51" t="str">
        <f t="shared" si="54"/>
        <v xml:space="preserve"> </v>
      </c>
      <c r="AD303" s="51" t="str">
        <f t="shared" si="54"/>
        <v xml:space="preserve"> </v>
      </c>
      <c r="AE303" s="51" t="str">
        <f t="shared" si="54"/>
        <v xml:space="preserve"> </v>
      </c>
      <c r="AF303" s="51" t="str">
        <f t="shared" si="54"/>
        <v xml:space="preserve"> </v>
      </c>
      <c r="AG303" s="51" t="str">
        <f t="shared" si="54"/>
        <v xml:space="preserve"> </v>
      </c>
      <c r="AH303" s="50" t="str">
        <f t="shared" si="54"/>
        <v xml:space="preserve"> </v>
      </c>
      <c r="AI303" s="93">
        <f t="shared" si="50"/>
        <v>1</v>
      </c>
      <c r="AK303" s="1"/>
    </row>
    <row r="304" spans="1:37">
      <c r="A304" s="5" t="s">
        <v>1102</v>
      </c>
      <c r="B304" s="30">
        <v>32</v>
      </c>
      <c r="C304" s="40" t="s">
        <v>1228</v>
      </c>
      <c r="D304" s="1" t="s">
        <v>809</v>
      </c>
      <c r="E304" s="1" t="s">
        <v>810</v>
      </c>
      <c r="F304" s="1" t="s">
        <v>105</v>
      </c>
      <c r="G304" s="1" t="s">
        <v>106</v>
      </c>
      <c r="H304" s="6" t="s">
        <v>107</v>
      </c>
      <c r="I304" s="6" t="s">
        <v>108</v>
      </c>
      <c r="J304" s="1" t="s">
        <v>766</v>
      </c>
      <c r="K304" s="1" t="s">
        <v>814</v>
      </c>
      <c r="L304" s="1" t="s">
        <v>1338</v>
      </c>
      <c r="M304" s="2" t="s">
        <v>852</v>
      </c>
      <c r="N304" s="5"/>
      <c r="O304" s="1" t="b">
        <v>1</v>
      </c>
      <c r="P304" s="1" t="b">
        <v>1</v>
      </c>
      <c r="Q304" s="1" t="s">
        <v>73</v>
      </c>
      <c r="R304" s="18">
        <v>969</v>
      </c>
      <c r="S304" s="137" t="s">
        <v>994</v>
      </c>
      <c r="X304" s="4"/>
      <c r="Y304" s="62"/>
      <c r="Z304" s="54">
        <f t="shared" si="53"/>
        <v>1</v>
      </c>
      <c r="AA304" s="55" t="str">
        <f t="shared" si="53"/>
        <v xml:space="preserve"> </v>
      </c>
      <c r="AB304" s="49">
        <f t="shared" si="54"/>
        <v>1</v>
      </c>
      <c r="AC304" s="51" t="str">
        <f t="shared" si="54"/>
        <v xml:space="preserve"> </v>
      </c>
      <c r="AD304" s="51" t="str">
        <f t="shared" si="54"/>
        <v xml:space="preserve"> </v>
      </c>
      <c r="AE304" s="51" t="str">
        <f t="shared" si="54"/>
        <v xml:space="preserve"> </v>
      </c>
      <c r="AF304" s="51" t="str">
        <f t="shared" si="54"/>
        <v xml:space="preserve"> </v>
      </c>
      <c r="AG304" s="51" t="str">
        <f t="shared" si="54"/>
        <v xml:space="preserve"> </v>
      </c>
      <c r="AH304" s="50" t="str">
        <f t="shared" si="54"/>
        <v xml:space="preserve"> </v>
      </c>
      <c r="AI304" s="93">
        <f t="shared" si="50"/>
        <v>1</v>
      </c>
      <c r="AK304" s="1"/>
    </row>
    <row r="305" spans="1:37">
      <c r="A305" s="5" t="s">
        <v>1102</v>
      </c>
      <c r="B305" s="30">
        <v>32</v>
      </c>
      <c r="C305" s="40" t="s">
        <v>1228</v>
      </c>
      <c r="D305" s="6" t="s">
        <v>1271</v>
      </c>
      <c r="E305" s="6" t="s">
        <v>104</v>
      </c>
      <c r="F305" s="1" t="s">
        <v>105</v>
      </c>
      <c r="G305" s="1" t="s">
        <v>106</v>
      </c>
      <c r="H305" s="6" t="s">
        <v>107</v>
      </c>
      <c r="I305" s="6" t="s">
        <v>108</v>
      </c>
      <c r="J305" s="1" t="s">
        <v>766</v>
      </c>
      <c r="K305" s="1" t="s">
        <v>109</v>
      </c>
      <c r="L305" s="81" t="s">
        <v>1360</v>
      </c>
      <c r="M305" s="2" t="s">
        <v>759</v>
      </c>
      <c r="N305" s="5"/>
      <c r="O305" s="1" t="b">
        <v>1</v>
      </c>
      <c r="P305" s="1" t="b">
        <v>1</v>
      </c>
      <c r="Q305" s="1" t="s">
        <v>73</v>
      </c>
      <c r="R305" s="18">
        <v>964</v>
      </c>
      <c r="S305" s="137" t="s">
        <v>994</v>
      </c>
      <c r="X305" s="4"/>
      <c r="Y305" s="62"/>
      <c r="Z305" s="54">
        <f t="shared" si="53"/>
        <v>1</v>
      </c>
      <c r="AA305" s="55" t="str">
        <f t="shared" si="53"/>
        <v xml:space="preserve"> </v>
      </c>
      <c r="AB305" s="49">
        <f t="shared" si="54"/>
        <v>1</v>
      </c>
      <c r="AC305" s="51" t="str">
        <f t="shared" si="54"/>
        <v xml:space="preserve"> </v>
      </c>
      <c r="AD305" s="51" t="str">
        <f t="shared" si="54"/>
        <v xml:space="preserve"> </v>
      </c>
      <c r="AE305" s="51" t="str">
        <f t="shared" si="54"/>
        <v xml:space="preserve"> </v>
      </c>
      <c r="AF305" s="51" t="str">
        <f t="shared" si="54"/>
        <v xml:space="preserve"> </v>
      </c>
      <c r="AG305" s="51" t="str">
        <f t="shared" si="54"/>
        <v xml:space="preserve"> </v>
      </c>
      <c r="AH305" s="50" t="str">
        <f t="shared" si="54"/>
        <v xml:space="preserve"> </v>
      </c>
      <c r="AI305" s="93">
        <f t="shared" si="50"/>
        <v>1</v>
      </c>
      <c r="AK305" s="1"/>
    </row>
    <row r="306" spans="1:37">
      <c r="A306" s="5" t="s">
        <v>1102</v>
      </c>
      <c r="B306" s="40">
        <v>15</v>
      </c>
      <c r="C306" s="40" t="s">
        <v>1228</v>
      </c>
      <c r="D306" s="1" t="s">
        <v>153</v>
      </c>
      <c r="E306" s="1" t="s">
        <v>154</v>
      </c>
      <c r="F306" s="6" t="s">
        <v>155</v>
      </c>
      <c r="G306" s="6" t="s">
        <v>156</v>
      </c>
      <c r="H306" s="6" t="s">
        <v>107</v>
      </c>
      <c r="I306" s="6" t="s">
        <v>157</v>
      </c>
      <c r="J306" s="1" t="s">
        <v>158</v>
      </c>
      <c r="K306" s="6" t="s">
        <v>1038</v>
      </c>
      <c r="L306" s="1" t="s">
        <v>1339</v>
      </c>
      <c r="M306" s="2" t="s">
        <v>159</v>
      </c>
      <c r="N306" s="5"/>
      <c r="O306" s="1" t="b">
        <v>1</v>
      </c>
      <c r="P306" s="1" t="b">
        <v>1</v>
      </c>
      <c r="Q306" s="1" t="s">
        <v>27</v>
      </c>
      <c r="R306" s="18">
        <v>441</v>
      </c>
      <c r="S306" s="133" t="s">
        <v>1000</v>
      </c>
      <c r="W306" s="1">
        <v>18</v>
      </c>
      <c r="Y306" s="62" t="s">
        <v>1134</v>
      </c>
      <c r="Z306" s="54" t="str">
        <f t="shared" si="53"/>
        <v xml:space="preserve"> </v>
      </c>
      <c r="AA306" s="55">
        <f t="shared" si="53"/>
        <v>1</v>
      </c>
      <c r="AB306" s="49" t="str">
        <f t="shared" si="54"/>
        <v xml:space="preserve"> </v>
      </c>
      <c r="AC306" s="51" t="str">
        <f t="shared" si="54"/>
        <v xml:space="preserve"> </v>
      </c>
      <c r="AD306" s="51">
        <f t="shared" si="54"/>
        <v>1</v>
      </c>
      <c r="AE306" s="51" t="str">
        <f t="shared" si="54"/>
        <v xml:space="preserve"> </v>
      </c>
      <c r="AF306" s="51" t="str">
        <f t="shared" si="54"/>
        <v xml:space="preserve"> </v>
      </c>
      <c r="AG306" s="51" t="str">
        <f t="shared" si="54"/>
        <v xml:space="preserve"> </v>
      </c>
      <c r="AH306" s="50" t="str">
        <f t="shared" si="54"/>
        <v xml:space="preserve"> </v>
      </c>
      <c r="AI306" s="93">
        <f t="shared" si="50"/>
        <v>1</v>
      </c>
      <c r="AK306" s="1"/>
    </row>
    <row r="307" spans="1:37">
      <c r="A307" s="33" t="s">
        <v>1105</v>
      </c>
      <c r="B307" s="42" t="s">
        <v>1247</v>
      </c>
      <c r="C307" s="42" t="s">
        <v>1247</v>
      </c>
      <c r="D307" s="20" t="s">
        <v>1002</v>
      </c>
      <c r="E307" s="20" t="s">
        <v>1002</v>
      </c>
      <c r="F307" s="20" t="s">
        <v>957</v>
      </c>
      <c r="G307" s="21"/>
      <c r="H307" s="21"/>
      <c r="I307" s="21" t="s">
        <v>958</v>
      </c>
      <c r="J307" s="22"/>
      <c r="K307" s="22"/>
      <c r="L307" s="42" t="s">
        <v>1247</v>
      </c>
      <c r="M307" s="42" t="s">
        <v>1247</v>
      </c>
      <c r="N307" s="71"/>
      <c r="O307" s="22"/>
      <c r="P307" s="22"/>
      <c r="Q307" s="131" t="s">
        <v>1247</v>
      </c>
      <c r="R307" s="95">
        <v>0</v>
      </c>
      <c r="S307" s="96" t="s">
        <v>1247</v>
      </c>
      <c r="Y307" s="92"/>
      <c r="Z307" s="87" t="str">
        <f t="shared" si="53"/>
        <v xml:space="preserve"> </v>
      </c>
      <c r="AA307" s="88" t="str">
        <f t="shared" si="53"/>
        <v xml:space="preserve"> </v>
      </c>
      <c r="AB307" s="89" t="str">
        <f t="shared" si="54"/>
        <v xml:space="preserve"> </v>
      </c>
      <c r="AC307" s="90" t="str">
        <f t="shared" si="54"/>
        <v xml:space="preserve"> </v>
      </c>
      <c r="AD307" s="90" t="str">
        <f t="shared" si="54"/>
        <v xml:space="preserve"> </v>
      </c>
      <c r="AE307" s="90" t="str">
        <f t="shared" si="54"/>
        <v xml:space="preserve"> </v>
      </c>
      <c r="AF307" s="90" t="str">
        <f t="shared" si="54"/>
        <v xml:space="preserve"> </v>
      </c>
      <c r="AG307" s="90" t="str">
        <f t="shared" si="54"/>
        <v xml:space="preserve"> </v>
      </c>
      <c r="AH307" s="91" t="str">
        <f t="shared" si="54"/>
        <v xml:space="preserve"> </v>
      </c>
      <c r="AI307" s="94">
        <f t="shared" si="50"/>
        <v>0</v>
      </c>
      <c r="AK307" s="1"/>
    </row>
    <row r="308" spans="1:37">
      <c r="A308" s="5" t="s">
        <v>1102</v>
      </c>
      <c r="B308" s="40">
        <v>15</v>
      </c>
      <c r="C308" s="40" t="s">
        <v>1229</v>
      </c>
      <c r="D308" s="1" t="s">
        <v>51</v>
      </c>
      <c r="E308" s="1" t="s">
        <v>175</v>
      </c>
      <c r="F308" s="1" t="s">
        <v>1047</v>
      </c>
      <c r="G308" s="6" t="s">
        <v>1039</v>
      </c>
      <c r="H308" s="6" t="s">
        <v>176</v>
      </c>
      <c r="I308" s="6" t="s">
        <v>177</v>
      </c>
      <c r="J308" s="8">
        <v>78759</v>
      </c>
      <c r="K308" s="6" t="s">
        <v>876</v>
      </c>
      <c r="L308" s="1" t="s">
        <v>1340</v>
      </c>
      <c r="M308" s="2" t="s">
        <v>877</v>
      </c>
      <c r="N308" s="5"/>
      <c r="O308" s="1" t="b">
        <v>1</v>
      </c>
      <c r="P308" s="1" t="b">
        <v>1</v>
      </c>
      <c r="Q308" s="1" t="s">
        <v>27</v>
      </c>
      <c r="R308" s="18">
        <v>27</v>
      </c>
      <c r="S308" s="141" t="s">
        <v>999</v>
      </c>
      <c r="T308" s="6" t="s">
        <v>1088</v>
      </c>
      <c r="W308" s="1">
        <v>11</v>
      </c>
      <c r="X308" s="6"/>
      <c r="Y308" s="62" t="s">
        <v>1134</v>
      </c>
      <c r="Z308" s="54" t="str">
        <f t="shared" si="53"/>
        <v xml:space="preserve"> </v>
      </c>
      <c r="AA308" s="55">
        <f t="shared" si="53"/>
        <v>1</v>
      </c>
      <c r="AB308" s="49" t="str">
        <f t="shared" si="54"/>
        <v xml:space="preserve"> </v>
      </c>
      <c r="AC308" s="51" t="str">
        <f t="shared" si="54"/>
        <v xml:space="preserve"> </v>
      </c>
      <c r="AD308" s="51" t="str">
        <f t="shared" si="54"/>
        <v xml:space="preserve"> </v>
      </c>
      <c r="AE308" s="51" t="str">
        <f t="shared" si="54"/>
        <v xml:space="preserve"> </v>
      </c>
      <c r="AF308" s="51" t="str">
        <f t="shared" si="54"/>
        <v xml:space="preserve"> </v>
      </c>
      <c r="AG308" s="51">
        <f t="shared" si="54"/>
        <v>1</v>
      </c>
      <c r="AH308" s="50" t="str">
        <f t="shared" si="54"/>
        <v xml:space="preserve"> </v>
      </c>
      <c r="AI308" s="93">
        <f t="shared" si="50"/>
        <v>1</v>
      </c>
      <c r="AK308" s="1"/>
    </row>
    <row r="309" spans="1:37">
      <c r="A309" s="28" t="s">
        <v>1102</v>
      </c>
      <c r="B309" s="41">
        <v>25</v>
      </c>
      <c r="C309" s="41" t="s">
        <v>1227</v>
      </c>
      <c r="D309" s="13" t="s">
        <v>574</v>
      </c>
      <c r="E309" s="13" t="s">
        <v>1286</v>
      </c>
      <c r="F309" s="10" t="s">
        <v>1047</v>
      </c>
      <c r="G309" s="10" t="s">
        <v>695</v>
      </c>
      <c r="H309" s="10" t="s">
        <v>176</v>
      </c>
      <c r="I309" s="10" t="s">
        <v>177</v>
      </c>
      <c r="J309" s="11">
        <v>78711</v>
      </c>
      <c r="K309" s="10" t="s">
        <v>1291</v>
      </c>
      <c r="L309" s="10"/>
      <c r="M309" s="17" t="s">
        <v>1292</v>
      </c>
      <c r="N309" s="28"/>
      <c r="O309" s="24"/>
      <c r="P309" s="24"/>
      <c r="Q309" s="10" t="s">
        <v>73</v>
      </c>
      <c r="R309" s="16">
        <v>1186</v>
      </c>
      <c r="S309" s="124" t="s">
        <v>999</v>
      </c>
      <c r="Y309" s="62"/>
      <c r="Z309" s="54">
        <v>1</v>
      </c>
      <c r="AA309" s="55"/>
      <c r="AB309" s="49"/>
      <c r="AC309" s="51"/>
      <c r="AD309" s="51"/>
      <c r="AE309" s="51"/>
      <c r="AF309" s="51"/>
      <c r="AG309" s="51">
        <v>1</v>
      </c>
      <c r="AH309" s="50"/>
      <c r="AI309" s="93">
        <f t="shared" si="50"/>
        <v>1</v>
      </c>
      <c r="AK309" s="1"/>
    </row>
    <row r="310" spans="1:37">
      <c r="A310" s="28" t="s">
        <v>1102</v>
      </c>
      <c r="B310" s="41">
        <v>25</v>
      </c>
      <c r="C310" s="41" t="s">
        <v>1227</v>
      </c>
      <c r="D310" s="10" t="s">
        <v>1637</v>
      </c>
      <c r="E310" s="10" t="s">
        <v>1285</v>
      </c>
      <c r="F310" s="10" t="s">
        <v>1047</v>
      </c>
      <c r="G310" s="10" t="s">
        <v>695</v>
      </c>
      <c r="H310" s="10" t="s">
        <v>176</v>
      </c>
      <c r="I310" s="10" t="s">
        <v>177</v>
      </c>
      <c r="J310" s="11">
        <v>78711</v>
      </c>
      <c r="K310" s="10" t="s">
        <v>1293</v>
      </c>
      <c r="L310" s="10"/>
      <c r="M310" s="17" t="s">
        <v>1294</v>
      </c>
      <c r="N310" s="28"/>
      <c r="O310" s="24"/>
      <c r="P310" s="24"/>
      <c r="Q310" s="10" t="s">
        <v>73</v>
      </c>
      <c r="R310" s="16">
        <v>1187</v>
      </c>
      <c r="S310" s="124" t="s">
        <v>999</v>
      </c>
      <c r="Y310" s="62"/>
      <c r="Z310" s="54">
        <v>1</v>
      </c>
      <c r="AA310" s="55"/>
      <c r="AB310" s="49"/>
      <c r="AC310" s="51"/>
      <c r="AD310" s="51"/>
      <c r="AE310" s="51"/>
      <c r="AF310" s="51"/>
      <c r="AG310" s="51">
        <v>1</v>
      </c>
      <c r="AH310" s="50"/>
      <c r="AI310" s="93">
        <f t="shared" si="50"/>
        <v>1</v>
      </c>
      <c r="AK310" s="1"/>
    </row>
    <row r="311" spans="1:37">
      <c r="A311" s="28" t="s">
        <v>1102</v>
      </c>
      <c r="B311" s="41">
        <v>25</v>
      </c>
      <c r="C311" s="41" t="s">
        <v>1227</v>
      </c>
      <c r="D311" s="13" t="s">
        <v>1</v>
      </c>
      <c r="E311" s="13" t="s">
        <v>722</v>
      </c>
      <c r="F311" s="10" t="s">
        <v>1047</v>
      </c>
      <c r="G311" s="10" t="s">
        <v>695</v>
      </c>
      <c r="H311" s="10" t="s">
        <v>176</v>
      </c>
      <c r="I311" s="10" t="s">
        <v>177</v>
      </c>
      <c r="J311" s="11">
        <v>78711</v>
      </c>
      <c r="K311" s="10" t="s">
        <v>1295</v>
      </c>
      <c r="L311" s="10" t="s">
        <v>1341</v>
      </c>
      <c r="M311" s="101" t="s">
        <v>1296</v>
      </c>
      <c r="N311" s="28"/>
      <c r="O311" s="24"/>
      <c r="P311" s="24"/>
      <c r="Q311" s="10" t="s">
        <v>73</v>
      </c>
      <c r="R311" s="16">
        <v>1188</v>
      </c>
      <c r="S311" s="124" t="s">
        <v>999</v>
      </c>
      <c r="Y311" s="62"/>
      <c r="Z311" s="54">
        <v>1</v>
      </c>
      <c r="AA311" s="55"/>
      <c r="AB311" s="49"/>
      <c r="AC311" s="51"/>
      <c r="AD311" s="51"/>
      <c r="AE311" s="51"/>
      <c r="AF311" s="51"/>
      <c r="AG311" s="51">
        <v>1</v>
      </c>
      <c r="AH311" s="50"/>
      <c r="AI311" s="93">
        <f t="shared" si="50"/>
        <v>1</v>
      </c>
      <c r="AK311" s="1"/>
    </row>
    <row r="312" spans="1:37">
      <c r="A312" s="28" t="s">
        <v>1102</v>
      </c>
      <c r="B312" s="41">
        <v>25</v>
      </c>
      <c r="C312" s="41" t="s">
        <v>1227</v>
      </c>
      <c r="D312" s="13" t="s">
        <v>1070</v>
      </c>
      <c r="E312" s="13" t="s">
        <v>1287</v>
      </c>
      <c r="F312" s="10" t="s">
        <v>1047</v>
      </c>
      <c r="G312" s="10" t="s">
        <v>695</v>
      </c>
      <c r="H312" s="10" t="s">
        <v>176</v>
      </c>
      <c r="I312" s="10" t="s">
        <v>177</v>
      </c>
      <c r="J312" s="11">
        <v>78711</v>
      </c>
      <c r="K312" s="10" t="s">
        <v>1297</v>
      </c>
      <c r="L312" s="10" t="s">
        <v>1342</v>
      </c>
      <c r="M312" s="17" t="s">
        <v>1298</v>
      </c>
      <c r="N312" s="28"/>
      <c r="O312" s="24"/>
      <c r="P312" s="24"/>
      <c r="Q312" s="10" t="s">
        <v>73</v>
      </c>
      <c r="R312" s="16">
        <v>1189</v>
      </c>
      <c r="S312" s="124" t="s">
        <v>999</v>
      </c>
      <c r="Y312" s="62"/>
      <c r="Z312" s="54">
        <v>1</v>
      </c>
      <c r="AA312" s="55"/>
      <c r="AB312" s="49"/>
      <c r="AC312" s="51"/>
      <c r="AD312" s="51"/>
      <c r="AE312" s="51"/>
      <c r="AF312" s="51"/>
      <c r="AG312" s="51">
        <v>1</v>
      </c>
      <c r="AH312" s="50"/>
      <c r="AI312" s="93">
        <f t="shared" si="50"/>
        <v>1</v>
      </c>
      <c r="AK312" s="1"/>
    </row>
    <row r="313" spans="1:37">
      <c r="A313" s="28" t="s">
        <v>1102</v>
      </c>
      <c r="B313" s="41">
        <v>25</v>
      </c>
      <c r="C313" s="41" t="s">
        <v>1227</v>
      </c>
      <c r="D313" s="13" t="s">
        <v>153</v>
      </c>
      <c r="E313" s="13" t="s">
        <v>1288</v>
      </c>
      <c r="F313" s="10" t="s">
        <v>1047</v>
      </c>
      <c r="G313" s="10" t="s">
        <v>695</v>
      </c>
      <c r="H313" s="10" t="s">
        <v>176</v>
      </c>
      <c r="I313" s="10" t="s">
        <v>177</v>
      </c>
      <c r="J313" s="11">
        <v>78711</v>
      </c>
      <c r="K313" s="10" t="s">
        <v>1299</v>
      </c>
      <c r="L313" s="10" t="s">
        <v>1343</v>
      </c>
      <c r="M313" s="17" t="s">
        <v>1300</v>
      </c>
      <c r="N313" s="28"/>
      <c r="O313" s="24"/>
      <c r="P313" s="24"/>
      <c r="Q313" s="10" t="s">
        <v>73</v>
      </c>
      <c r="R313" s="16">
        <v>1190</v>
      </c>
      <c r="S313" s="124" t="s">
        <v>999</v>
      </c>
      <c r="Y313" s="62"/>
      <c r="Z313" s="54">
        <v>1</v>
      </c>
      <c r="AA313" s="55"/>
      <c r="AB313" s="49"/>
      <c r="AC313" s="51"/>
      <c r="AD313" s="51"/>
      <c r="AE313" s="51"/>
      <c r="AF313" s="51"/>
      <c r="AG313" s="51">
        <v>1</v>
      </c>
      <c r="AH313" s="50"/>
      <c r="AI313" s="93">
        <f t="shared" si="50"/>
        <v>1</v>
      </c>
      <c r="AK313" s="1"/>
    </row>
    <row r="314" spans="1:37">
      <c r="A314" s="5" t="s">
        <v>1102</v>
      </c>
      <c r="B314" s="40">
        <v>20</v>
      </c>
      <c r="C314" s="40" t="s">
        <v>1228</v>
      </c>
      <c r="D314" s="1" t="s">
        <v>626</v>
      </c>
      <c r="E314" s="1" t="s">
        <v>1109</v>
      </c>
      <c r="F314" s="1" t="s">
        <v>1047</v>
      </c>
      <c r="G314" s="1" t="s">
        <v>695</v>
      </c>
      <c r="H314" s="1" t="s">
        <v>176</v>
      </c>
      <c r="I314" s="1" t="s">
        <v>177</v>
      </c>
      <c r="J314" s="8">
        <v>78711</v>
      </c>
      <c r="K314" s="1" t="s">
        <v>941</v>
      </c>
      <c r="L314" s="1" t="s">
        <v>1344</v>
      </c>
      <c r="M314" s="2" t="s">
        <v>942</v>
      </c>
      <c r="N314" s="5"/>
      <c r="O314" s="1" t="b">
        <v>1</v>
      </c>
      <c r="P314" s="3" t="b">
        <v>1</v>
      </c>
      <c r="Q314" s="1" t="s">
        <v>73</v>
      </c>
      <c r="R314" s="18">
        <v>589</v>
      </c>
      <c r="S314" s="141" t="s">
        <v>999</v>
      </c>
      <c r="Y314" s="62"/>
      <c r="Z314" s="54">
        <f>IF(AND($A314="Y", $Q314=Z$3),1," ")</f>
        <v>1</v>
      </c>
      <c r="AA314" s="55" t="str">
        <f>IF(AND($A314="Y", $Q314=AA$3),1," ")</f>
        <v xml:space="preserve"> </v>
      </c>
      <c r="AB314" s="49" t="str">
        <f t="shared" ref="AB314:AH314" si="55">IF(AND($A314="Y", $S314=AB$3),1," ")</f>
        <v xml:space="preserve"> </v>
      </c>
      <c r="AC314" s="51" t="str">
        <f t="shared" si="55"/>
        <v xml:space="preserve"> </v>
      </c>
      <c r="AD314" s="51" t="str">
        <f t="shared" si="55"/>
        <v xml:space="preserve"> </v>
      </c>
      <c r="AE314" s="51" t="str">
        <f t="shared" si="55"/>
        <v xml:space="preserve"> </v>
      </c>
      <c r="AF314" s="51" t="str">
        <f t="shared" si="55"/>
        <v xml:space="preserve"> </v>
      </c>
      <c r="AG314" s="51">
        <f t="shared" si="55"/>
        <v>1</v>
      </c>
      <c r="AH314" s="50" t="str">
        <f t="shared" si="55"/>
        <v xml:space="preserve"> </v>
      </c>
      <c r="AI314" s="93">
        <f t="shared" si="50"/>
        <v>1</v>
      </c>
      <c r="AK314" s="1"/>
    </row>
    <row r="315" spans="1:37">
      <c r="A315" s="28" t="s">
        <v>1102</v>
      </c>
      <c r="B315" s="41">
        <v>25</v>
      </c>
      <c r="C315" s="41" t="s">
        <v>1227</v>
      </c>
      <c r="D315" s="13" t="s">
        <v>84</v>
      </c>
      <c r="E315" s="13" t="s">
        <v>1289</v>
      </c>
      <c r="F315" s="10" t="s">
        <v>1047</v>
      </c>
      <c r="G315" s="10" t="s">
        <v>695</v>
      </c>
      <c r="H315" s="10" t="s">
        <v>176</v>
      </c>
      <c r="I315" s="10" t="s">
        <v>177</v>
      </c>
      <c r="J315" s="11">
        <v>78711</v>
      </c>
      <c r="K315" s="10" t="s">
        <v>1301</v>
      </c>
      <c r="L315" s="10" t="s">
        <v>1345</v>
      </c>
      <c r="M315" s="17" t="s">
        <v>1302</v>
      </c>
      <c r="N315" s="28"/>
      <c r="O315" s="24"/>
      <c r="P315" s="24"/>
      <c r="Q315" s="10" t="s">
        <v>73</v>
      </c>
      <c r="R315" s="16">
        <v>1191</v>
      </c>
      <c r="S315" s="124" t="s">
        <v>999</v>
      </c>
      <c r="Y315" s="62"/>
      <c r="Z315" s="54">
        <v>1</v>
      </c>
      <c r="AA315" s="55"/>
      <c r="AB315" s="49"/>
      <c r="AC315" s="51"/>
      <c r="AD315" s="51"/>
      <c r="AE315" s="51"/>
      <c r="AF315" s="51"/>
      <c r="AG315" s="51">
        <v>1</v>
      </c>
      <c r="AH315" s="50"/>
      <c r="AI315" s="93">
        <f t="shared" si="50"/>
        <v>1</v>
      </c>
      <c r="AK315" s="1"/>
    </row>
    <row r="316" spans="1:37">
      <c r="A316" s="28" t="s">
        <v>1102</v>
      </c>
      <c r="B316" s="41">
        <v>20</v>
      </c>
      <c r="C316" s="41" t="s">
        <v>1227</v>
      </c>
      <c r="D316" s="13" t="s">
        <v>90</v>
      </c>
      <c r="E316" s="13" t="s">
        <v>1233</v>
      </c>
      <c r="F316" s="10" t="s">
        <v>1047</v>
      </c>
      <c r="G316" s="10" t="s">
        <v>695</v>
      </c>
      <c r="H316" s="10" t="s">
        <v>176</v>
      </c>
      <c r="I316" s="10" t="s">
        <v>177</v>
      </c>
      <c r="J316" s="11">
        <v>78711</v>
      </c>
      <c r="K316" s="10" t="s">
        <v>1235</v>
      </c>
      <c r="L316" s="10"/>
      <c r="M316" s="17" t="s">
        <v>1238</v>
      </c>
      <c r="N316" s="28"/>
      <c r="O316" s="24"/>
      <c r="P316" s="24"/>
      <c r="Q316" s="10" t="s">
        <v>73</v>
      </c>
      <c r="R316" s="16">
        <v>1122</v>
      </c>
      <c r="S316" s="124" t="s">
        <v>999</v>
      </c>
      <c r="Y316" s="62"/>
      <c r="Z316" s="54">
        <v>1</v>
      </c>
      <c r="AA316" s="55"/>
      <c r="AB316" s="49" t="str">
        <f t="shared" ref="AB316:AH318" si="56">IF(AND($A316="Y", $S316=AB$3),1," ")</f>
        <v xml:space="preserve"> </v>
      </c>
      <c r="AC316" s="51" t="str">
        <f t="shared" si="56"/>
        <v xml:space="preserve"> </v>
      </c>
      <c r="AD316" s="51" t="str">
        <f t="shared" si="56"/>
        <v xml:space="preserve"> </v>
      </c>
      <c r="AE316" s="51" t="str">
        <f t="shared" si="56"/>
        <v xml:space="preserve"> </v>
      </c>
      <c r="AF316" s="51" t="str">
        <f t="shared" si="56"/>
        <v xml:space="preserve"> </v>
      </c>
      <c r="AG316" s="51">
        <f t="shared" si="56"/>
        <v>1</v>
      </c>
      <c r="AH316" s="50" t="str">
        <f t="shared" si="56"/>
        <v xml:space="preserve"> </v>
      </c>
      <c r="AI316" s="93">
        <f t="shared" si="50"/>
        <v>1</v>
      </c>
      <c r="AK316" s="1"/>
    </row>
    <row r="317" spans="1:37">
      <c r="A317" s="5" t="s">
        <v>1102</v>
      </c>
      <c r="B317" s="40">
        <v>20</v>
      </c>
      <c r="C317" s="40" t="s">
        <v>1228</v>
      </c>
      <c r="D317" s="1" t="s">
        <v>425</v>
      </c>
      <c r="E317" s="1" t="s">
        <v>697</v>
      </c>
      <c r="F317" s="1" t="s">
        <v>1047</v>
      </c>
      <c r="G317" s="1" t="s">
        <v>695</v>
      </c>
      <c r="H317" s="1" t="s">
        <v>176</v>
      </c>
      <c r="I317" s="1" t="s">
        <v>177</v>
      </c>
      <c r="J317" s="8">
        <v>78711</v>
      </c>
      <c r="K317" s="1" t="s">
        <v>696</v>
      </c>
      <c r="L317" s="1" t="s">
        <v>1346</v>
      </c>
      <c r="M317" s="2" t="s">
        <v>838</v>
      </c>
      <c r="N317" s="5"/>
      <c r="O317" s="1" t="b">
        <v>1</v>
      </c>
      <c r="P317" s="1" t="b">
        <v>1</v>
      </c>
      <c r="Q317" s="1" t="s">
        <v>73</v>
      </c>
      <c r="R317" s="18">
        <v>976</v>
      </c>
      <c r="S317" s="141" t="s">
        <v>999</v>
      </c>
      <c r="Y317" s="62"/>
      <c r="Z317" s="54">
        <f>IF(AND($A317="Y", $Q317=Z$3),1," ")</f>
        <v>1</v>
      </c>
      <c r="AA317" s="55" t="str">
        <f>IF(AND($A317="Y", $Q317=AA$3),1," ")</f>
        <v xml:space="preserve"> </v>
      </c>
      <c r="AB317" s="49" t="str">
        <f t="shared" si="56"/>
        <v xml:space="preserve"> </v>
      </c>
      <c r="AC317" s="51" t="str">
        <f t="shared" si="56"/>
        <v xml:space="preserve"> </v>
      </c>
      <c r="AD317" s="51" t="str">
        <f t="shared" si="56"/>
        <v xml:space="preserve"> </v>
      </c>
      <c r="AE317" s="51" t="str">
        <f t="shared" si="56"/>
        <v xml:space="preserve"> </v>
      </c>
      <c r="AF317" s="51" t="str">
        <f t="shared" si="56"/>
        <v xml:space="preserve"> </v>
      </c>
      <c r="AG317" s="51">
        <f t="shared" si="56"/>
        <v>1</v>
      </c>
      <c r="AH317" s="50" t="str">
        <f t="shared" si="56"/>
        <v xml:space="preserve"> </v>
      </c>
      <c r="AI317" s="93">
        <f t="shared" si="50"/>
        <v>1</v>
      </c>
      <c r="AK317" s="1"/>
    </row>
    <row r="318" spans="1:37">
      <c r="A318" s="5" t="s">
        <v>1102</v>
      </c>
      <c r="B318" s="40">
        <v>20</v>
      </c>
      <c r="C318" s="40" t="s">
        <v>1228</v>
      </c>
      <c r="D318" s="1" t="s">
        <v>575</v>
      </c>
      <c r="E318" s="1" t="s">
        <v>816</v>
      </c>
      <c r="F318" s="1" t="s">
        <v>1047</v>
      </c>
      <c r="G318" s="1" t="s">
        <v>695</v>
      </c>
      <c r="H318" s="1" t="s">
        <v>176</v>
      </c>
      <c r="I318" s="1" t="s">
        <v>177</v>
      </c>
      <c r="J318" s="8">
        <v>78711</v>
      </c>
      <c r="K318" s="1" t="s">
        <v>817</v>
      </c>
      <c r="M318" s="2" t="s">
        <v>839</v>
      </c>
      <c r="N318" s="5"/>
      <c r="O318" s="1" t="b">
        <v>1</v>
      </c>
      <c r="P318" s="3" t="b">
        <v>1</v>
      </c>
      <c r="Q318" s="1" t="s">
        <v>73</v>
      </c>
      <c r="R318" s="18">
        <v>977</v>
      </c>
      <c r="S318" s="141" t="s">
        <v>999</v>
      </c>
      <c r="Y318" s="62"/>
      <c r="Z318" s="54">
        <f>IF(AND($A318="Y", $Q318=Z$3),1," ")</f>
        <v>1</v>
      </c>
      <c r="AA318" s="55" t="str">
        <f>IF(AND($A318="Y", $Q318=AA$3),1," ")</f>
        <v xml:space="preserve"> </v>
      </c>
      <c r="AB318" s="49" t="str">
        <f t="shared" si="56"/>
        <v xml:space="preserve"> </v>
      </c>
      <c r="AC318" s="51" t="str">
        <f t="shared" si="56"/>
        <v xml:space="preserve"> </v>
      </c>
      <c r="AD318" s="51" t="str">
        <f t="shared" si="56"/>
        <v xml:space="preserve"> </v>
      </c>
      <c r="AE318" s="51" t="str">
        <f t="shared" si="56"/>
        <v xml:space="preserve"> </v>
      </c>
      <c r="AF318" s="51" t="str">
        <f t="shared" si="56"/>
        <v xml:space="preserve"> </v>
      </c>
      <c r="AG318" s="51">
        <f t="shared" si="56"/>
        <v>1</v>
      </c>
      <c r="AH318" s="50" t="str">
        <f t="shared" si="56"/>
        <v xml:space="preserve"> </v>
      </c>
      <c r="AI318" s="93">
        <f t="shared" si="50"/>
        <v>1</v>
      </c>
      <c r="AK318" s="1"/>
    </row>
    <row r="319" spans="1:37">
      <c r="A319" s="28" t="s">
        <v>1102</v>
      </c>
      <c r="B319" s="41">
        <v>20</v>
      </c>
      <c r="C319" s="41" t="s">
        <v>1227</v>
      </c>
      <c r="D319" s="13" t="s">
        <v>1230</v>
      </c>
      <c r="E319" s="13" t="s">
        <v>1231</v>
      </c>
      <c r="F319" s="10" t="s">
        <v>1047</v>
      </c>
      <c r="G319" s="10" t="s">
        <v>695</v>
      </c>
      <c r="H319" s="10" t="s">
        <v>176</v>
      </c>
      <c r="I319" s="10" t="s">
        <v>177</v>
      </c>
      <c r="J319" s="11">
        <v>78711</v>
      </c>
      <c r="K319" s="10" t="s">
        <v>1234</v>
      </c>
      <c r="L319" s="10"/>
      <c r="M319" s="17" t="s">
        <v>1236</v>
      </c>
      <c r="N319" s="28"/>
      <c r="O319" s="24"/>
      <c r="P319" s="24"/>
      <c r="Q319" s="10" t="s">
        <v>73</v>
      </c>
      <c r="R319" s="16">
        <v>1148</v>
      </c>
      <c r="S319" s="124" t="s">
        <v>999</v>
      </c>
      <c r="Y319" s="62"/>
      <c r="Z319" s="54">
        <v>1</v>
      </c>
      <c r="AA319" s="55"/>
      <c r="AB319" s="49"/>
      <c r="AC319" s="51"/>
      <c r="AD319" s="51"/>
      <c r="AE319" s="51"/>
      <c r="AF319" s="51"/>
      <c r="AG319" s="51">
        <v>1</v>
      </c>
      <c r="AH319" s="50"/>
      <c r="AI319" s="93">
        <f t="shared" si="50"/>
        <v>1</v>
      </c>
      <c r="AK319" s="1"/>
    </row>
    <row r="320" spans="1:37">
      <c r="A320" s="28" t="s">
        <v>1102</v>
      </c>
      <c r="B320" s="41">
        <v>20</v>
      </c>
      <c r="C320" s="41" t="s">
        <v>1320</v>
      </c>
      <c r="D320" s="13" t="s">
        <v>394</v>
      </c>
      <c r="E320" s="13" t="s">
        <v>1232</v>
      </c>
      <c r="F320" s="10" t="s">
        <v>1047</v>
      </c>
      <c r="G320" s="10" t="s">
        <v>695</v>
      </c>
      <c r="H320" s="10" t="s">
        <v>176</v>
      </c>
      <c r="I320" s="10" t="s">
        <v>177</v>
      </c>
      <c r="J320" s="11">
        <v>78711</v>
      </c>
      <c r="K320" s="10" t="s">
        <v>940</v>
      </c>
      <c r="L320" s="10" t="s">
        <v>1347</v>
      </c>
      <c r="M320" s="17" t="s">
        <v>1237</v>
      </c>
      <c r="N320" s="28"/>
      <c r="O320" s="24" t="b">
        <v>1</v>
      </c>
      <c r="P320" s="24" t="b">
        <v>1</v>
      </c>
      <c r="Q320" s="10" t="s">
        <v>73</v>
      </c>
      <c r="R320" s="16">
        <v>646</v>
      </c>
      <c r="S320" s="124" t="s">
        <v>999</v>
      </c>
      <c r="Y320" s="62"/>
      <c r="Z320" s="54">
        <f t="shared" ref="Z320:AA322" si="57">IF(AND($A320="Y", $Q320=Z$3),1," ")</f>
        <v>1</v>
      </c>
      <c r="AA320" s="55" t="str">
        <f t="shared" si="57"/>
        <v xml:space="preserve"> </v>
      </c>
      <c r="AB320" s="49" t="str">
        <f t="shared" ref="AB320:AH322" si="58">IF(AND($A320="Y", $S320=AB$3),1," ")</f>
        <v xml:space="preserve"> </v>
      </c>
      <c r="AC320" s="51" t="str">
        <f t="shared" si="58"/>
        <v xml:space="preserve"> </v>
      </c>
      <c r="AD320" s="51" t="str">
        <f t="shared" si="58"/>
        <v xml:space="preserve"> </v>
      </c>
      <c r="AE320" s="51" t="str">
        <f t="shared" si="58"/>
        <v xml:space="preserve"> </v>
      </c>
      <c r="AF320" s="51" t="str">
        <f t="shared" si="58"/>
        <v xml:space="preserve"> </v>
      </c>
      <c r="AG320" s="51">
        <f t="shared" si="58"/>
        <v>1</v>
      </c>
      <c r="AH320" s="50" t="str">
        <f t="shared" si="58"/>
        <v xml:space="preserve"> </v>
      </c>
      <c r="AI320" s="93">
        <f t="shared" si="50"/>
        <v>1</v>
      </c>
      <c r="AK320" s="1"/>
    </row>
    <row r="321" spans="1:37">
      <c r="A321" s="5" t="s">
        <v>1102</v>
      </c>
      <c r="B321" s="40">
        <v>20</v>
      </c>
      <c r="C321" s="40" t="s">
        <v>1228</v>
      </c>
      <c r="D321" s="1" t="s">
        <v>203</v>
      </c>
      <c r="E321" s="1" t="s">
        <v>503</v>
      </c>
      <c r="F321" s="1" t="s">
        <v>1047</v>
      </c>
      <c r="G321" s="1" t="s">
        <v>695</v>
      </c>
      <c r="H321" s="1" t="s">
        <v>176</v>
      </c>
      <c r="I321" s="1" t="s">
        <v>177</v>
      </c>
      <c r="J321" s="8">
        <v>78711</v>
      </c>
      <c r="K321" s="1" t="s">
        <v>943</v>
      </c>
      <c r="L321" s="1" t="s">
        <v>1348</v>
      </c>
      <c r="M321" s="2" t="s">
        <v>944</v>
      </c>
      <c r="N321" s="5"/>
      <c r="O321" s="1" t="b">
        <v>1</v>
      </c>
      <c r="P321" s="3" t="b">
        <v>0</v>
      </c>
      <c r="Q321" s="1" t="s">
        <v>73</v>
      </c>
      <c r="R321" s="18">
        <v>979</v>
      </c>
      <c r="S321" s="141" t="s">
        <v>999</v>
      </c>
      <c r="Y321" s="62"/>
      <c r="Z321" s="54">
        <f t="shared" si="57"/>
        <v>1</v>
      </c>
      <c r="AA321" s="55" t="str">
        <f t="shared" si="57"/>
        <v xml:space="preserve"> </v>
      </c>
      <c r="AB321" s="49" t="str">
        <f t="shared" si="58"/>
        <v xml:space="preserve"> </v>
      </c>
      <c r="AC321" s="51" t="str">
        <f t="shared" si="58"/>
        <v xml:space="preserve"> </v>
      </c>
      <c r="AD321" s="51" t="str">
        <f t="shared" si="58"/>
        <v xml:space="preserve"> </v>
      </c>
      <c r="AE321" s="51" t="str">
        <f t="shared" si="58"/>
        <v xml:space="preserve"> </v>
      </c>
      <c r="AF321" s="51" t="str">
        <f t="shared" si="58"/>
        <v xml:space="preserve"> </v>
      </c>
      <c r="AG321" s="51">
        <f t="shared" si="58"/>
        <v>1</v>
      </c>
      <c r="AH321" s="50" t="str">
        <f t="shared" si="58"/>
        <v xml:space="preserve"> </v>
      </c>
      <c r="AI321" s="93">
        <f t="shared" si="50"/>
        <v>1</v>
      </c>
      <c r="AK321" s="1"/>
    </row>
    <row r="322" spans="1:37">
      <c r="A322" s="28" t="s">
        <v>1102</v>
      </c>
      <c r="B322" s="41">
        <v>20</v>
      </c>
      <c r="C322" s="41" t="s">
        <v>1227</v>
      </c>
      <c r="D322" s="13" t="s">
        <v>37</v>
      </c>
      <c r="E322" s="13" t="s">
        <v>1272</v>
      </c>
      <c r="F322" s="10" t="s">
        <v>1047</v>
      </c>
      <c r="G322" s="10" t="s">
        <v>695</v>
      </c>
      <c r="H322" s="10" t="s">
        <v>176</v>
      </c>
      <c r="I322" s="10" t="s">
        <v>177</v>
      </c>
      <c r="J322" s="11">
        <v>78711</v>
      </c>
      <c r="K322" s="10" t="s">
        <v>1276</v>
      </c>
      <c r="L322" s="10" t="s">
        <v>1349</v>
      </c>
      <c r="M322" s="17" t="s">
        <v>1275</v>
      </c>
      <c r="N322" s="28"/>
      <c r="O322" s="24" t="b">
        <v>0</v>
      </c>
      <c r="P322" s="24" t="b">
        <v>0</v>
      </c>
      <c r="Q322" s="10" t="s">
        <v>73</v>
      </c>
      <c r="R322" s="16">
        <v>1173</v>
      </c>
      <c r="S322" s="124" t="s">
        <v>999</v>
      </c>
      <c r="Y322" s="62"/>
      <c r="Z322" s="54">
        <f t="shared" si="57"/>
        <v>1</v>
      </c>
      <c r="AA322" s="55" t="str">
        <f t="shared" si="57"/>
        <v xml:space="preserve"> </v>
      </c>
      <c r="AB322" s="49" t="str">
        <f t="shared" si="58"/>
        <v xml:space="preserve"> </v>
      </c>
      <c r="AC322" s="51" t="str">
        <f t="shared" si="58"/>
        <v xml:space="preserve"> </v>
      </c>
      <c r="AD322" s="51" t="str">
        <f t="shared" si="58"/>
        <v xml:space="preserve"> </v>
      </c>
      <c r="AE322" s="51" t="str">
        <f t="shared" si="58"/>
        <v xml:space="preserve"> </v>
      </c>
      <c r="AF322" s="51" t="str">
        <f t="shared" si="58"/>
        <v xml:space="preserve"> </v>
      </c>
      <c r="AG322" s="51">
        <f t="shared" si="58"/>
        <v>1</v>
      </c>
      <c r="AH322" s="50" t="str">
        <f t="shared" si="58"/>
        <v xml:space="preserve"> </v>
      </c>
      <c r="AI322" s="93">
        <f t="shared" si="50"/>
        <v>1</v>
      </c>
      <c r="AK322" s="1"/>
    </row>
    <row r="323" spans="1:37">
      <c r="A323" s="28" t="s">
        <v>1102</v>
      </c>
      <c r="B323" s="41">
        <v>25</v>
      </c>
      <c r="C323" s="41" t="s">
        <v>1227</v>
      </c>
      <c r="D323" s="13" t="s">
        <v>956</v>
      </c>
      <c r="E323" s="13" t="s">
        <v>1290</v>
      </c>
      <c r="F323" s="10" t="s">
        <v>1047</v>
      </c>
      <c r="G323" s="10" t="s">
        <v>695</v>
      </c>
      <c r="H323" s="10" t="s">
        <v>176</v>
      </c>
      <c r="I323" s="10" t="s">
        <v>177</v>
      </c>
      <c r="J323" s="11">
        <v>78711</v>
      </c>
      <c r="K323" s="10" t="s">
        <v>1303</v>
      </c>
      <c r="L323" s="10" t="s">
        <v>1350</v>
      </c>
      <c r="M323" s="17" t="s">
        <v>1304</v>
      </c>
      <c r="N323" s="28"/>
      <c r="O323" s="24"/>
      <c r="P323" s="24"/>
      <c r="Q323" s="10" t="s">
        <v>73</v>
      </c>
      <c r="R323" s="16">
        <v>1185</v>
      </c>
      <c r="S323" s="124" t="s">
        <v>999</v>
      </c>
      <c r="Y323" s="62"/>
      <c r="Z323" s="54">
        <v>1</v>
      </c>
      <c r="AA323" s="55"/>
      <c r="AB323" s="49"/>
      <c r="AC323" s="51"/>
      <c r="AD323" s="51"/>
      <c r="AE323" s="51"/>
      <c r="AF323" s="51"/>
      <c r="AG323" s="51">
        <v>1</v>
      </c>
      <c r="AH323" s="50"/>
      <c r="AI323" s="93">
        <f t="shared" si="50"/>
        <v>1</v>
      </c>
      <c r="AK323" s="1"/>
    </row>
    <row r="324" spans="1:37">
      <c r="A324" s="5" t="s">
        <v>1102</v>
      </c>
      <c r="B324" s="40">
        <v>20</v>
      </c>
      <c r="C324" s="40" t="s">
        <v>1228</v>
      </c>
      <c r="D324" s="1" t="s">
        <v>178</v>
      </c>
      <c r="E324" s="1" t="s">
        <v>820</v>
      </c>
      <c r="F324" s="1" t="s">
        <v>1047</v>
      </c>
      <c r="G324" s="1" t="s">
        <v>695</v>
      </c>
      <c r="H324" s="1" t="s">
        <v>176</v>
      </c>
      <c r="I324" s="1" t="s">
        <v>177</v>
      </c>
      <c r="J324" s="8">
        <v>78711</v>
      </c>
      <c r="K324" s="1" t="s">
        <v>939</v>
      </c>
      <c r="L324" s="1" t="s">
        <v>1351</v>
      </c>
      <c r="M324" s="2" t="s">
        <v>821</v>
      </c>
      <c r="N324" s="5"/>
      <c r="O324" s="1" t="b">
        <v>1</v>
      </c>
      <c r="P324" s="1" t="b">
        <v>1</v>
      </c>
      <c r="Q324" s="1" t="s">
        <v>73</v>
      </c>
      <c r="R324" s="18">
        <v>975</v>
      </c>
      <c r="S324" s="141" t="s">
        <v>999</v>
      </c>
      <c r="Y324" s="62"/>
      <c r="Z324" s="54">
        <f t="shared" ref="Z324:AA339" si="59">IF(AND($A324="Y", $Q324=Z$3),1," ")</f>
        <v>1</v>
      </c>
      <c r="AA324" s="55" t="str">
        <f t="shared" si="59"/>
        <v xml:space="preserve"> </v>
      </c>
      <c r="AB324" s="49" t="str">
        <f t="shared" ref="AB324:AH339" si="60">IF(AND($A324="Y", $S324=AB$3),1," ")</f>
        <v xml:space="preserve"> </v>
      </c>
      <c r="AC324" s="51" t="str">
        <f t="shared" si="60"/>
        <v xml:space="preserve"> </v>
      </c>
      <c r="AD324" s="51" t="str">
        <f t="shared" si="60"/>
        <v xml:space="preserve"> </v>
      </c>
      <c r="AE324" s="51" t="str">
        <f t="shared" si="60"/>
        <v xml:space="preserve"> </v>
      </c>
      <c r="AF324" s="51" t="str">
        <f t="shared" si="60"/>
        <v xml:space="preserve"> </v>
      </c>
      <c r="AG324" s="51">
        <f t="shared" si="60"/>
        <v>1</v>
      </c>
      <c r="AH324" s="50" t="str">
        <f t="shared" si="60"/>
        <v xml:space="preserve"> </v>
      </c>
      <c r="AI324" s="93">
        <f t="shared" si="50"/>
        <v>1</v>
      </c>
      <c r="AK324" s="1"/>
    </row>
    <row r="325" spans="1:37">
      <c r="A325" s="5" t="s">
        <v>1102</v>
      </c>
      <c r="B325" s="30">
        <v>18</v>
      </c>
      <c r="C325" s="40" t="s">
        <v>1228</v>
      </c>
      <c r="D325" s="1" t="s">
        <v>394</v>
      </c>
      <c r="E325" s="1" t="s">
        <v>825</v>
      </c>
      <c r="F325" s="1" t="s">
        <v>319</v>
      </c>
      <c r="G325" s="1" t="s">
        <v>974</v>
      </c>
      <c r="H325" s="1" t="s">
        <v>320</v>
      </c>
      <c r="I325" s="1" t="s">
        <v>321</v>
      </c>
      <c r="J325" s="8" t="s">
        <v>975</v>
      </c>
      <c r="K325" s="1" t="s">
        <v>328</v>
      </c>
      <c r="M325" s="2" t="s">
        <v>831</v>
      </c>
      <c r="N325" s="5"/>
      <c r="O325" s="1" t="b">
        <v>1</v>
      </c>
      <c r="P325" s="1" t="b">
        <v>1</v>
      </c>
      <c r="Q325" s="1" t="s">
        <v>73</v>
      </c>
      <c r="R325" s="18">
        <v>983</v>
      </c>
      <c r="S325" s="133" t="s">
        <v>1000</v>
      </c>
      <c r="W325" s="1">
        <v>22</v>
      </c>
      <c r="Y325" s="62"/>
      <c r="Z325" s="54">
        <f t="shared" si="59"/>
        <v>1</v>
      </c>
      <c r="AA325" s="55" t="str">
        <f t="shared" si="59"/>
        <v xml:space="preserve"> </v>
      </c>
      <c r="AB325" s="49" t="str">
        <f t="shared" si="60"/>
        <v xml:space="preserve"> </v>
      </c>
      <c r="AC325" s="51" t="str">
        <f t="shared" si="60"/>
        <v xml:space="preserve"> </v>
      </c>
      <c r="AD325" s="51">
        <f t="shared" si="60"/>
        <v>1</v>
      </c>
      <c r="AE325" s="51" t="str">
        <f t="shared" si="60"/>
        <v xml:space="preserve"> </v>
      </c>
      <c r="AF325" s="51" t="str">
        <f t="shared" si="60"/>
        <v xml:space="preserve"> </v>
      </c>
      <c r="AG325" s="51" t="str">
        <f t="shared" si="60"/>
        <v xml:space="preserve"> </v>
      </c>
      <c r="AH325" s="50" t="str">
        <f t="shared" si="60"/>
        <v xml:space="preserve"> </v>
      </c>
      <c r="AI325" s="93">
        <f t="shared" si="50"/>
        <v>1</v>
      </c>
      <c r="AK325" s="1"/>
    </row>
    <row r="326" spans="1:37">
      <c r="A326" s="5" t="s">
        <v>1102</v>
      </c>
      <c r="B326" s="30">
        <v>18</v>
      </c>
      <c r="C326" s="40" t="s">
        <v>1228</v>
      </c>
      <c r="D326" s="1" t="s">
        <v>6</v>
      </c>
      <c r="E326" s="1" t="s">
        <v>1010</v>
      </c>
      <c r="F326" s="1" t="s">
        <v>319</v>
      </c>
      <c r="G326" s="1" t="s">
        <v>974</v>
      </c>
      <c r="H326" s="1" t="s">
        <v>320</v>
      </c>
      <c r="I326" s="1" t="s">
        <v>321</v>
      </c>
      <c r="J326" s="8" t="s">
        <v>975</v>
      </c>
      <c r="K326" s="1" t="s">
        <v>322</v>
      </c>
      <c r="L326" s="1" t="s">
        <v>1352</v>
      </c>
      <c r="M326" s="2" t="s">
        <v>1011</v>
      </c>
      <c r="N326" s="5"/>
      <c r="O326" s="1" t="b">
        <v>1</v>
      </c>
      <c r="P326" s="1" t="b">
        <v>1</v>
      </c>
      <c r="Q326" s="6" t="s">
        <v>73</v>
      </c>
      <c r="R326" s="18">
        <v>980</v>
      </c>
      <c r="S326" s="133" t="s">
        <v>1000</v>
      </c>
      <c r="T326" s="6" t="s">
        <v>1098</v>
      </c>
      <c r="W326" s="1">
        <v>19</v>
      </c>
      <c r="Y326" s="62"/>
      <c r="Z326" s="54">
        <f t="shared" si="59"/>
        <v>1</v>
      </c>
      <c r="AA326" s="55" t="str">
        <f t="shared" si="59"/>
        <v xml:space="preserve"> </v>
      </c>
      <c r="AB326" s="49" t="str">
        <f t="shared" si="60"/>
        <v xml:space="preserve"> </v>
      </c>
      <c r="AC326" s="51" t="str">
        <f t="shared" si="60"/>
        <v xml:space="preserve"> </v>
      </c>
      <c r="AD326" s="51">
        <f t="shared" si="60"/>
        <v>1</v>
      </c>
      <c r="AE326" s="51" t="str">
        <f t="shared" si="60"/>
        <v xml:space="preserve"> </v>
      </c>
      <c r="AF326" s="51" t="str">
        <f t="shared" si="60"/>
        <v xml:space="preserve"> </v>
      </c>
      <c r="AG326" s="51" t="str">
        <f t="shared" si="60"/>
        <v xml:space="preserve"> </v>
      </c>
      <c r="AH326" s="50" t="str">
        <f t="shared" si="60"/>
        <v xml:space="preserve"> </v>
      </c>
      <c r="AI326" s="93">
        <f t="shared" si="50"/>
        <v>1</v>
      </c>
      <c r="AK326" s="1"/>
    </row>
    <row r="327" spans="1:37">
      <c r="A327" s="5" t="s">
        <v>1102</v>
      </c>
      <c r="B327" s="30">
        <v>18</v>
      </c>
      <c r="C327" s="40" t="s">
        <v>1228</v>
      </c>
      <c r="D327" s="1" t="s">
        <v>323</v>
      </c>
      <c r="E327" s="1" t="s">
        <v>324</v>
      </c>
      <c r="F327" s="1" t="s">
        <v>319</v>
      </c>
      <c r="G327" s="1" t="s">
        <v>974</v>
      </c>
      <c r="H327" s="1" t="s">
        <v>320</v>
      </c>
      <c r="I327" s="1" t="s">
        <v>321</v>
      </c>
      <c r="J327" s="8" t="s">
        <v>975</v>
      </c>
      <c r="K327" s="1" t="s">
        <v>325</v>
      </c>
      <c r="L327" s="1" t="s">
        <v>1353</v>
      </c>
      <c r="M327" s="2" t="s">
        <v>326</v>
      </c>
      <c r="N327" s="5"/>
      <c r="O327" s="1" t="b">
        <v>1</v>
      </c>
      <c r="P327" s="1" t="b">
        <v>1</v>
      </c>
      <c r="Q327" s="1" t="s">
        <v>73</v>
      </c>
      <c r="R327" s="18">
        <v>982</v>
      </c>
      <c r="S327" s="133" t="s">
        <v>1000</v>
      </c>
      <c r="W327" s="1">
        <v>21</v>
      </c>
      <c r="Y327" s="62"/>
      <c r="Z327" s="54">
        <f t="shared" si="59"/>
        <v>1</v>
      </c>
      <c r="AA327" s="55" t="str">
        <f t="shared" si="59"/>
        <v xml:space="preserve"> </v>
      </c>
      <c r="AB327" s="49" t="str">
        <f t="shared" si="60"/>
        <v xml:space="preserve"> </v>
      </c>
      <c r="AC327" s="51" t="str">
        <f t="shared" si="60"/>
        <v xml:space="preserve"> </v>
      </c>
      <c r="AD327" s="51">
        <f t="shared" si="60"/>
        <v>1</v>
      </c>
      <c r="AE327" s="51" t="str">
        <f t="shared" si="60"/>
        <v xml:space="preserve"> </v>
      </c>
      <c r="AF327" s="51" t="str">
        <f t="shared" si="60"/>
        <v xml:space="preserve"> </v>
      </c>
      <c r="AG327" s="51" t="str">
        <f t="shared" si="60"/>
        <v xml:space="preserve"> </v>
      </c>
      <c r="AH327" s="50" t="str">
        <f t="shared" si="60"/>
        <v xml:space="preserve"> </v>
      </c>
      <c r="AI327" s="93">
        <f t="shared" si="50"/>
        <v>1</v>
      </c>
      <c r="AK327" s="1"/>
    </row>
    <row r="328" spans="1:37">
      <c r="A328" s="5" t="s">
        <v>1102</v>
      </c>
      <c r="B328" s="30">
        <v>18</v>
      </c>
      <c r="C328" s="40" t="s">
        <v>1228</v>
      </c>
      <c r="D328" s="1" t="s">
        <v>827</v>
      </c>
      <c r="E328" s="1" t="s">
        <v>828</v>
      </c>
      <c r="F328" s="1" t="s">
        <v>319</v>
      </c>
      <c r="G328" s="1" t="s">
        <v>974</v>
      </c>
      <c r="H328" s="1" t="s">
        <v>320</v>
      </c>
      <c r="I328" s="1" t="s">
        <v>321</v>
      </c>
      <c r="J328" s="8" t="s">
        <v>975</v>
      </c>
      <c r="K328" s="1" t="s">
        <v>823</v>
      </c>
      <c r="M328" s="2" t="s">
        <v>824</v>
      </c>
      <c r="N328" s="5"/>
      <c r="O328" s="1" t="b">
        <v>1</v>
      </c>
      <c r="P328" s="1" t="b">
        <v>1</v>
      </c>
      <c r="Q328" s="1" t="s">
        <v>73</v>
      </c>
      <c r="R328" s="18">
        <v>984</v>
      </c>
      <c r="S328" s="133" t="s">
        <v>1000</v>
      </c>
      <c r="W328" s="1">
        <v>23</v>
      </c>
      <c r="Y328" s="62"/>
      <c r="Z328" s="54">
        <f t="shared" si="59"/>
        <v>1</v>
      </c>
      <c r="AA328" s="55" t="str">
        <f t="shared" si="59"/>
        <v xml:space="preserve"> </v>
      </c>
      <c r="AB328" s="49" t="str">
        <f t="shared" si="60"/>
        <v xml:space="preserve"> </v>
      </c>
      <c r="AC328" s="51" t="str">
        <f t="shared" si="60"/>
        <v xml:space="preserve"> </v>
      </c>
      <c r="AD328" s="51">
        <f t="shared" si="60"/>
        <v>1</v>
      </c>
      <c r="AE328" s="51" t="str">
        <f t="shared" si="60"/>
        <v xml:space="preserve"> </v>
      </c>
      <c r="AF328" s="51" t="str">
        <f t="shared" si="60"/>
        <v xml:space="preserve"> </v>
      </c>
      <c r="AG328" s="51" t="str">
        <f t="shared" si="60"/>
        <v xml:space="preserve"> </v>
      </c>
      <c r="AH328" s="50" t="str">
        <f t="shared" si="60"/>
        <v xml:space="preserve"> </v>
      </c>
      <c r="AI328" s="93">
        <f t="shared" ref="AI328:AI351" si="61">SUM(AB328:AH328)</f>
        <v>1</v>
      </c>
      <c r="AK328" s="1"/>
    </row>
    <row r="329" spans="1:37">
      <c r="A329" s="5" t="s">
        <v>1102</v>
      </c>
      <c r="B329" s="30">
        <v>18</v>
      </c>
      <c r="C329" s="40" t="s">
        <v>1228</v>
      </c>
      <c r="D329" s="1" t="s">
        <v>822</v>
      </c>
      <c r="E329" s="1" t="s">
        <v>832</v>
      </c>
      <c r="F329" s="1" t="s">
        <v>319</v>
      </c>
      <c r="G329" s="1" t="s">
        <v>974</v>
      </c>
      <c r="H329" s="1" t="s">
        <v>320</v>
      </c>
      <c r="I329" s="1" t="s">
        <v>321</v>
      </c>
      <c r="J329" s="8" t="s">
        <v>975</v>
      </c>
      <c r="K329" s="6" t="s">
        <v>400</v>
      </c>
      <c r="M329" s="2" t="s">
        <v>829</v>
      </c>
      <c r="N329" s="5" t="s">
        <v>1102</v>
      </c>
      <c r="O329" s="1" t="b">
        <v>0</v>
      </c>
      <c r="P329" s="1" t="b">
        <v>0</v>
      </c>
      <c r="Q329" s="6" t="s">
        <v>73</v>
      </c>
      <c r="R329" s="18">
        <v>1064</v>
      </c>
      <c r="S329" s="133" t="s">
        <v>1000</v>
      </c>
      <c r="W329" s="1">
        <v>24</v>
      </c>
      <c r="Y329" s="47"/>
      <c r="Z329" s="54">
        <f t="shared" si="59"/>
        <v>1</v>
      </c>
      <c r="AA329" s="55" t="str">
        <f t="shared" si="59"/>
        <v xml:space="preserve"> </v>
      </c>
      <c r="AB329" s="49" t="str">
        <f t="shared" si="60"/>
        <v xml:space="preserve"> </v>
      </c>
      <c r="AC329" s="51" t="str">
        <f t="shared" si="60"/>
        <v xml:space="preserve"> </v>
      </c>
      <c r="AD329" s="51">
        <f t="shared" si="60"/>
        <v>1</v>
      </c>
      <c r="AE329" s="51" t="str">
        <f t="shared" si="60"/>
        <v xml:space="preserve"> </v>
      </c>
      <c r="AF329" s="51" t="str">
        <f t="shared" si="60"/>
        <v xml:space="preserve"> </v>
      </c>
      <c r="AG329" s="51" t="str">
        <f t="shared" si="60"/>
        <v xml:space="preserve"> </v>
      </c>
      <c r="AH329" s="50" t="str">
        <f t="shared" si="60"/>
        <v xml:space="preserve"> </v>
      </c>
      <c r="AI329" s="93">
        <f t="shared" si="61"/>
        <v>1</v>
      </c>
      <c r="AK329" s="1"/>
    </row>
    <row r="330" spans="1:37">
      <c r="A330" s="5" t="s">
        <v>1102</v>
      </c>
      <c r="B330" s="30">
        <v>18</v>
      </c>
      <c r="C330" s="40" t="s">
        <v>1228</v>
      </c>
      <c r="D330" s="1" t="s">
        <v>826</v>
      </c>
      <c r="E330" s="1" t="s">
        <v>627</v>
      </c>
      <c r="F330" s="1" t="s">
        <v>319</v>
      </c>
      <c r="G330" s="1" t="s">
        <v>974</v>
      </c>
      <c r="H330" s="1" t="s">
        <v>320</v>
      </c>
      <c r="I330" s="1" t="s">
        <v>321</v>
      </c>
      <c r="J330" s="8" t="s">
        <v>975</v>
      </c>
      <c r="K330" s="6" t="s">
        <v>401</v>
      </c>
      <c r="M330" s="2" t="s">
        <v>830</v>
      </c>
      <c r="N330" s="5" t="s">
        <v>1102</v>
      </c>
      <c r="O330" s="1" t="b">
        <v>0</v>
      </c>
      <c r="P330" s="1" t="b">
        <v>0</v>
      </c>
      <c r="Q330" s="6" t="s">
        <v>73</v>
      </c>
      <c r="R330" s="18">
        <v>1065</v>
      </c>
      <c r="S330" s="133" t="s">
        <v>1000</v>
      </c>
      <c r="W330" s="1">
        <v>25</v>
      </c>
      <c r="Y330" s="62"/>
      <c r="Z330" s="54">
        <f t="shared" si="59"/>
        <v>1</v>
      </c>
      <c r="AA330" s="55" t="str">
        <f t="shared" si="59"/>
        <v xml:space="preserve"> </v>
      </c>
      <c r="AB330" s="49" t="str">
        <f t="shared" si="60"/>
        <v xml:space="preserve"> </v>
      </c>
      <c r="AC330" s="51" t="str">
        <f t="shared" si="60"/>
        <v xml:space="preserve"> </v>
      </c>
      <c r="AD330" s="51">
        <f t="shared" si="60"/>
        <v>1</v>
      </c>
      <c r="AE330" s="51" t="str">
        <f t="shared" si="60"/>
        <v xml:space="preserve"> </v>
      </c>
      <c r="AF330" s="51" t="str">
        <f t="shared" si="60"/>
        <v xml:space="preserve"> </v>
      </c>
      <c r="AG330" s="51" t="str">
        <f t="shared" si="60"/>
        <v xml:space="preserve"> </v>
      </c>
      <c r="AH330" s="50" t="str">
        <f t="shared" si="60"/>
        <v xml:space="preserve"> </v>
      </c>
      <c r="AI330" s="93">
        <f t="shared" si="61"/>
        <v>1</v>
      </c>
      <c r="AK330" s="1"/>
    </row>
    <row r="331" spans="1:37">
      <c r="A331" s="5" t="s">
        <v>1102</v>
      </c>
      <c r="B331" s="30">
        <v>18</v>
      </c>
      <c r="C331" s="40" t="s">
        <v>1228</v>
      </c>
      <c r="D331" s="1" t="s">
        <v>637</v>
      </c>
      <c r="E331" s="1" t="s">
        <v>638</v>
      </c>
      <c r="F331" s="1" t="s">
        <v>319</v>
      </c>
      <c r="G331" s="1" t="s">
        <v>974</v>
      </c>
      <c r="H331" s="1" t="s">
        <v>320</v>
      </c>
      <c r="I331" s="1" t="s">
        <v>321</v>
      </c>
      <c r="J331" s="8" t="s">
        <v>975</v>
      </c>
      <c r="K331" s="6" t="s">
        <v>1106</v>
      </c>
      <c r="L331" s="1" t="s">
        <v>1354</v>
      </c>
      <c r="M331" s="2" t="s">
        <v>639</v>
      </c>
      <c r="N331" s="5"/>
      <c r="O331" s="1" t="b">
        <v>1</v>
      </c>
      <c r="P331" s="1" t="b">
        <v>1</v>
      </c>
      <c r="Q331" s="6" t="s">
        <v>73</v>
      </c>
      <c r="R331" s="18">
        <v>981</v>
      </c>
      <c r="S331" s="133" t="s">
        <v>1000</v>
      </c>
      <c r="W331" s="1">
        <v>20</v>
      </c>
      <c r="Y331" s="62"/>
      <c r="Z331" s="54">
        <f t="shared" si="59"/>
        <v>1</v>
      </c>
      <c r="AA331" s="55" t="str">
        <f t="shared" si="59"/>
        <v xml:space="preserve"> </v>
      </c>
      <c r="AB331" s="49" t="str">
        <f t="shared" si="60"/>
        <v xml:space="preserve"> </v>
      </c>
      <c r="AC331" s="51" t="str">
        <f t="shared" si="60"/>
        <v xml:space="preserve"> </v>
      </c>
      <c r="AD331" s="51">
        <f t="shared" si="60"/>
        <v>1</v>
      </c>
      <c r="AE331" s="51" t="str">
        <f t="shared" si="60"/>
        <v xml:space="preserve"> </v>
      </c>
      <c r="AF331" s="51" t="str">
        <f t="shared" si="60"/>
        <v xml:space="preserve"> </v>
      </c>
      <c r="AG331" s="51" t="str">
        <f t="shared" si="60"/>
        <v xml:space="preserve"> </v>
      </c>
      <c r="AH331" s="50" t="str">
        <f t="shared" si="60"/>
        <v xml:space="preserve"> </v>
      </c>
      <c r="AI331" s="93">
        <f t="shared" si="61"/>
        <v>1</v>
      </c>
      <c r="AK331" s="1"/>
    </row>
    <row r="332" spans="1:37">
      <c r="A332" s="33" t="s">
        <v>1105</v>
      </c>
      <c r="B332" s="42" t="s">
        <v>1247</v>
      </c>
      <c r="C332" s="42" t="s">
        <v>1247</v>
      </c>
      <c r="D332" s="20" t="s">
        <v>1002</v>
      </c>
      <c r="E332" s="20" t="s">
        <v>1002</v>
      </c>
      <c r="F332" s="25" t="s">
        <v>1050</v>
      </c>
      <c r="G332" s="21"/>
      <c r="H332" s="21"/>
      <c r="I332" s="21" t="s">
        <v>455</v>
      </c>
      <c r="J332" s="22"/>
      <c r="K332" s="22"/>
      <c r="L332" s="42" t="s">
        <v>1247</v>
      </c>
      <c r="M332" s="42" t="s">
        <v>1247</v>
      </c>
      <c r="N332" s="71"/>
      <c r="O332" s="22"/>
      <c r="P332" s="22"/>
      <c r="Q332" s="131" t="s">
        <v>1247</v>
      </c>
      <c r="R332" s="95">
        <v>0</v>
      </c>
      <c r="S332" s="96" t="s">
        <v>1247</v>
      </c>
      <c r="Y332" s="92"/>
      <c r="Z332" s="87" t="str">
        <f t="shared" si="59"/>
        <v xml:space="preserve"> </v>
      </c>
      <c r="AA332" s="88" t="str">
        <f t="shared" si="59"/>
        <v xml:space="preserve"> </v>
      </c>
      <c r="AB332" s="89" t="str">
        <f t="shared" si="60"/>
        <v xml:space="preserve"> </v>
      </c>
      <c r="AC332" s="90" t="str">
        <f t="shared" si="60"/>
        <v xml:space="preserve"> </v>
      </c>
      <c r="AD332" s="90" t="str">
        <f t="shared" si="60"/>
        <v xml:space="preserve"> </v>
      </c>
      <c r="AE332" s="90" t="str">
        <f t="shared" si="60"/>
        <v xml:space="preserve"> </v>
      </c>
      <c r="AF332" s="90" t="str">
        <f t="shared" si="60"/>
        <v xml:space="preserve"> </v>
      </c>
      <c r="AG332" s="90" t="str">
        <f t="shared" si="60"/>
        <v xml:space="preserve"> </v>
      </c>
      <c r="AH332" s="91" t="str">
        <f t="shared" si="60"/>
        <v xml:space="preserve"> </v>
      </c>
      <c r="AI332" s="94">
        <f t="shared" si="61"/>
        <v>0</v>
      </c>
      <c r="AK332" s="1"/>
    </row>
    <row r="333" spans="1:37">
      <c r="A333" s="5" t="s">
        <v>1102</v>
      </c>
      <c r="B333" s="40">
        <v>24</v>
      </c>
      <c r="C333" s="40" t="s">
        <v>1228</v>
      </c>
      <c r="D333" s="1" t="s">
        <v>66</v>
      </c>
      <c r="E333" s="1" t="s">
        <v>1012</v>
      </c>
      <c r="F333" s="1" t="s">
        <v>500</v>
      </c>
      <c r="G333" s="1" t="s">
        <v>741</v>
      </c>
      <c r="H333" s="1" t="s">
        <v>501</v>
      </c>
      <c r="I333" s="1" t="s">
        <v>742</v>
      </c>
      <c r="J333" s="8">
        <v>5620</v>
      </c>
      <c r="K333" s="6" t="s">
        <v>502</v>
      </c>
      <c r="L333" s="1" t="s">
        <v>1355</v>
      </c>
      <c r="M333" s="2" t="s">
        <v>1013</v>
      </c>
      <c r="N333" s="5" t="s">
        <v>1102</v>
      </c>
      <c r="O333" s="1" t="b">
        <v>0</v>
      </c>
      <c r="P333" s="1" t="b">
        <v>0</v>
      </c>
      <c r="Q333" s="6" t="s">
        <v>27</v>
      </c>
      <c r="R333" s="18">
        <v>1066</v>
      </c>
      <c r="S333" s="134" t="s">
        <v>997</v>
      </c>
      <c r="W333" s="1">
        <v>16</v>
      </c>
      <c r="Y333" s="62"/>
      <c r="Z333" s="54" t="str">
        <f t="shared" si="59"/>
        <v xml:space="preserve"> </v>
      </c>
      <c r="AA333" s="55">
        <f t="shared" si="59"/>
        <v>1</v>
      </c>
      <c r="AB333" s="49" t="str">
        <f t="shared" si="60"/>
        <v xml:space="preserve"> </v>
      </c>
      <c r="AC333" s="51" t="str">
        <f t="shared" si="60"/>
        <v xml:space="preserve"> </v>
      </c>
      <c r="AD333" s="51" t="str">
        <f t="shared" si="60"/>
        <v xml:space="preserve"> </v>
      </c>
      <c r="AE333" s="51">
        <f t="shared" si="60"/>
        <v>1</v>
      </c>
      <c r="AF333" s="51" t="str">
        <f t="shared" si="60"/>
        <v xml:space="preserve"> </v>
      </c>
      <c r="AG333" s="51" t="str">
        <f t="shared" si="60"/>
        <v xml:space="preserve"> </v>
      </c>
      <c r="AH333" s="50" t="str">
        <f t="shared" si="60"/>
        <v xml:space="preserve"> </v>
      </c>
      <c r="AI333" s="93">
        <f t="shared" si="61"/>
        <v>1</v>
      </c>
      <c r="AK333" s="1"/>
    </row>
    <row r="334" spans="1:37">
      <c r="A334" s="5" t="s">
        <v>1102</v>
      </c>
      <c r="B334" s="40">
        <v>15</v>
      </c>
      <c r="C334" s="40" t="s">
        <v>1228</v>
      </c>
      <c r="D334" s="1" t="s">
        <v>739</v>
      </c>
      <c r="E334" s="1" t="s">
        <v>740</v>
      </c>
      <c r="F334" s="1" t="s">
        <v>500</v>
      </c>
      <c r="G334" s="1" t="s">
        <v>741</v>
      </c>
      <c r="H334" s="1" t="s">
        <v>501</v>
      </c>
      <c r="I334" s="1" t="s">
        <v>742</v>
      </c>
      <c r="J334" s="8">
        <v>5620</v>
      </c>
      <c r="K334" s="6" t="s">
        <v>743</v>
      </c>
      <c r="L334" s="81" t="s">
        <v>1361</v>
      </c>
      <c r="M334" s="2" t="s">
        <v>744</v>
      </c>
      <c r="N334" s="5"/>
      <c r="O334" s="1" t="b">
        <v>1</v>
      </c>
      <c r="P334" s="1" t="b">
        <v>1</v>
      </c>
      <c r="Q334" s="6" t="s">
        <v>27</v>
      </c>
      <c r="R334" s="18">
        <v>985</v>
      </c>
      <c r="S334" s="134" t="s">
        <v>997</v>
      </c>
      <c r="W334" s="1">
        <v>15</v>
      </c>
      <c r="Y334" s="62"/>
      <c r="Z334" s="54"/>
      <c r="AA334" s="55">
        <f t="shared" si="59"/>
        <v>1</v>
      </c>
      <c r="AB334" s="49" t="str">
        <f t="shared" si="60"/>
        <v xml:space="preserve"> </v>
      </c>
      <c r="AC334" s="51" t="str">
        <f t="shared" si="60"/>
        <v xml:space="preserve"> </v>
      </c>
      <c r="AD334" s="51" t="str">
        <f t="shared" si="60"/>
        <v xml:space="preserve"> </v>
      </c>
      <c r="AE334" s="51">
        <f t="shared" si="60"/>
        <v>1</v>
      </c>
      <c r="AF334" s="51" t="str">
        <f t="shared" si="60"/>
        <v xml:space="preserve"> </v>
      </c>
      <c r="AG334" s="51" t="str">
        <f t="shared" si="60"/>
        <v xml:space="preserve"> </v>
      </c>
      <c r="AH334" s="50" t="str">
        <f t="shared" si="60"/>
        <v xml:space="preserve"> </v>
      </c>
      <c r="AI334" s="93">
        <f t="shared" si="61"/>
        <v>1</v>
      </c>
      <c r="AK334" s="1"/>
    </row>
    <row r="335" spans="1:37">
      <c r="A335" s="5" t="s">
        <v>1102</v>
      </c>
      <c r="B335" s="40">
        <v>27</v>
      </c>
      <c r="C335" s="40" t="s">
        <v>1228</v>
      </c>
      <c r="D335" s="1" t="s">
        <v>792</v>
      </c>
      <c r="E335" s="1" t="s">
        <v>793</v>
      </c>
      <c r="F335" s="1" t="s">
        <v>278</v>
      </c>
      <c r="G335" s="1" t="s">
        <v>279</v>
      </c>
      <c r="H335" s="1" t="s">
        <v>280</v>
      </c>
      <c r="I335" s="1" t="s">
        <v>281</v>
      </c>
      <c r="J335" s="6" t="s">
        <v>1014</v>
      </c>
      <c r="K335" s="1" t="s">
        <v>794</v>
      </c>
      <c r="M335" s="2" t="s">
        <v>795</v>
      </c>
      <c r="N335" s="5"/>
      <c r="O335" s="1" t="b">
        <v>1</v>
      </c>
      <c r="P335" s="6" t="b">
        <v>1</v>
      </c>
      <c r="Q335" s="1" t="s">
        <v>73</v>
      </c>
      <c r="R335" s="18">
        <v>997</v>
      </c>
      <c r="S335" s="132" t="s">
        <v>995</v>
      </c>
      <c r="W335" s="1">
        <v>30</v>
      </c>
      <c r="Y335" s="62"/>
      <c r="Z335" s="54">
        <f>IF(AND($A335="Y", $Q335=Z$3),1," ")</f>
        <v>1</v>
      </c>
      <c r="AA335" s="55" t="str">
        <f t="shared" si="59"/>
        <v xml:space="preserve"> </v>
      </c>
      <c r="AB335" s="49" t="str">
        <f t="shared" si="60"/>
        <v xml:space="preserve"> </v>
      </c>
      <c r="AC335" s="51">
        <f t="shared" si="60"/>
        <v>1</v>
      </c>
      <c r="AD335" s="51" t="str">
        <f t="shared" si="60"/>
        <v xml:space="preserve"> </v>
      </c>
      <c r="AE335" s="51" t="str">
        <f t="shared" si="60"/>
        <v xml:space="preserve"> </v>
      </c>
      <c r="AF335" s="51" t="str">
        <f t="shared" si="60"/>
        <v xml:space="preserve"> </v>
      </c>
      <c r="AG335" s="51" t="str">
        <f t="shared" si="60"/>
        <v xml:space="preserve"> </v>
      </c>
      <c r="AH335" s="50" t="str">
        <f t="shared" si="60"/>
        <v xml:space="preserve"> </v>
      </c>
      <c r="AI335" s="93">
        <f t="shared" si="61"/>
        <v>1</v>
      </c>
      <c r="AK335" s="1"/>
    </row>
    <row r="336" spans="1:37">
      <c r="A336" s="5" t="s">
        <v>1102</v>
      </c>
      <c r="B336" s="40">
        <v>27</v>
      </c>
      <c r="C336" s="40" t="s">
        <v>1228</v>
      </c>
      <c r="D336" s="1" t="s">
        <v>628</v>
      </c>
      <c r="E336" s="1" t="s">
        <v>629</v>
      </c>
      <c r="F336" s="1" t="s">
        <v>278</v>
      </c>
      <c r="G336" s="1" t="s">
        <v>279</v>
      </c>
      <c r="H336" s="1" t="s">
        <v>280</v>
      </c>
      <c r="I336" s="1" t="s">
        <v>281</v>
      </c>
      <c r="J336" s="6" t="s">
        <v>1014</v>
      </c>
      <c r="K336" s="1" t="s">
        <v>872</v>
      </c>
      <c r="M336" s="2" t="s">
        <v>630</v>
      </c>
      <c r="N336" s="5"/>
      <c r="O336" s="1" t="b">
        <v>1</v>
      </c>
      <c r="P336" s="1" t="b">
        <v>1</v>
      </c>
      <c r="Q336" s="1" t="s">
        <v>73</v>
      </c>
      <c r="R336" s="18">
        <v>990</v>
      </c>
      <c r="S336" s="132" t="s">
        <v>995</v>
      </c>
      <c r="W336" s="1">
        <v>24</v>
      </c>
      <c r="Y336" s="62"/>
      <c r="Z336" s="54">
        <f>IF(AND($A336="Y", $Q336=Z$3),1," ")</f>
        <v>1</v>
      </c>
      <c r="AA336" s="55" t="str">
        <f t="shared" si="59"/>
        <v xml:space="preserve"> </v>
      </c>
      <c r="AB336" s="49" t="str">
        <f t="shared" si="60"/>
        <v xml:space="preserve"> </v>
      </c>
      <c r="AC336" s="51">
        <f t="shared" si="60"/>
        <v>1</v>
      </c>
      <c r="AD336" s="51" t="str">
        <f t="shared" si="60"/>
        <v xml:space="preserve"> </v>
      </c>
      <c r="AE336" s="51" t="str">
        <f t="shared" si="60"/>
        <v xml:space="preserve"> </v>
      </c>
      <c r="AF336" s="51" t="str">
        <f t="shared" si="60"/>
        <v xml:space="preserve"> </v>
      </c>
      <c r="AG336" s="51" t="str">
        <f t="shared" si="60"/>
        <v xml:space="preserve"> </v>
      </c>
      <c r="AH336" s="50" t="str">
        <f t="shared" si="60"/>
        <v xml:space="preserve"> </v>
      </c>
      <c r="AI336" s="93">
        <f t="shared" si="61"/>
        <v>1</v>
      </c>
      <c r="AK336" s="1"/>
    </row>
    <row r="337" spans="1:37">
      <c r="A337" s="5" t="s">
        <v>1102</v>
      </c>
      <c r="B337" s="40">
        <v>27</v>
      </c>
      <c r="C337" s="40" t="s">
        <v>1228</v>
      </c>
      <c r="D337" s="1" t="s">
        <v>283</v>
      </c>
      <c r="E337" s="1" t="s">
        <v>284</v>
      </c>
      <c r="F337" s="1" t="s">
        <v>278</v>
      </c>
      <c r="G337" s="1" t="s">
        <v>279</v>
      </c>
      <c r="H337" s="1" t="s">
        <v>280</v>
      </c>
      <c r="I337" s="1" t="s">
        <v>281</v>
      </c>
      <c r="J337" s="6" t="s">
        <v>1014</v>
      </c>
      <c r="K337" s="1" t="s">
        <v>1250</v>
      </c>
      <c r="M337" s="2" t="s">
        <v>631</v>
      </c>
      <c r="N337" s="5"/>
      <c r="O337" s="1" t="b">
        <v>1</v>
      </c>
      <c r="P337" s="1" t="b">
        <v>1</v>
      </c>
      <c r="Q337" s="1" t="s">
        <v>73</v>
      </c>
      <c r="R337" s="18">
        <v>989</v>
      </c>
      <c r="S337" s="132" t="s">
        <v>995</v>
      </c>
      <c r="W337" s="1">
        <v>23</v>
      </c>
      <c r="Y337" s="62"/>
      <c r="Z337" s="54">
        <f>IF(AND($A337="Y", $Q337=Z$3),1," ")</f>
        <v>1</v>
      </c>
      <c r="AA337" s="55" t="str">
        <f t="shared" si="59"/>
        <v xml:space="preserve"> </v>
      </c>
      <c r="AB337" s="49" t="str">
        <f t="shared" si="60"/>
        <v xml:space="preserve"> </v>
      </c>
      <c r="AC337" s="51">
        <f t="shared" si="60"/>
        <v>1</v>
      </c>
      <c r="AD337" s="51" t="str">
        <f t="shared" si="60"/>
        <v xml:space="preserve"> </v>
      </c>
      <c r="AE337" s="51" t="str">
        <f t="shared" si="60"/>
        <v xml:space="preserve"> </v>
      </c>
      <c r="AF337" s="51" t="str">
        <f t="shared" si="60"/>
        <v xml:space="preserve"> </v>
      </c>
      <c r="AG337" s="51" t="str">
        <f t="shared" si="60"/>
        <v xml:space="preserve"> </v>
      </c>
      <c r="AH337" s="50" t="str">
        <f t="shared" si="60"/>
        <v xml:space="preserve"> </v>
      </c>
      <c r="AI337" s="93">
        <f t="shared" si="61"/>
        <v>1</v>
      </c>
      <c r="AK337" s="1"/>
    </row>
    <row r="338" spans="1:37">
      <c r="A338" s="5" t="s">
        <v>1102</v>
      </c>
      <c r="B338" s="40">
        <v>27</v>
      </c>
      <c r="C338" s="40" t="s">
        <v>1228</v>
      </c>
      <c r="D338" s="1" t="s">
        <v>274</v>
      </c>
      <c r="E338" s="1" t="s">
        <v>275</v>
      </c>
      <c r="F338" s="1" t="s">
        <v>278</v>
      </c>
      <c r="G338" s="1" t="s">
        <v>279</v>
      </c>
      <c r="H338" s="1" t="s">
        <v>280</v>
      </c>
      <c r="I338" s="1" t="s">
        <v>281</v>
      </c>
      <c r="J338" s="6" t="s">
        <v>1014</v>
      </c>
      <c r="K338" s="1" t="s">
        <v>1248</v>
      </c>
      <c r="M338" s="2" t="s">
        <v>682</v>
      </c>
      <c r="N338" s="5"/>
      <c r="O338" s="1" t="b">
        <v>1</v>
      </c>
      <c r="P338" s="6" t="b">
        <v>1</v>
      </c>
      <c r="Q338" s="1" t="s">
        <v>73</v>
      </c>
      <c r="R338" s="18">
        <v>996</v>
      </c>
      <c r="S338" s="132" t="s">
        <v>995</v>
      </c>
      <c r="W338" s="1">
        <v>29</v>
      </c>
      <c r="Y338" s="62"/>
      <c r="Z338" s="54">
        <f>IF(AND($A338="Y", $Q338=Z$3),1," ")</f>
        <v>1</v>
      </c>
      <c r="AA338" s="55" t="str">
        <f t="shared" si="59"/>
        <v xml:space="preserve"> </v>
      </c>
      <c r="AB338" s="49" t="str">
        <f t="shared" si="60"/>
        <v xml:space="preserve"> </v>
      </c>
      <c r="AC338" s="51">
        <f t="shared" si="60"/>
        <v>1</v>
      </c>
      <c r="AD338" s="51" t="str">
        <f t="shared" si="60"/>
        <v xml:space="preserve"> </v>
      </c>
      <c r="AE338" s="51" t="str">
        <f t="shared" si="60"/>
        <v xml:space="preserve"> </v>
      </c>
      <c r="AF338" s="51" t="str">
        <f t="shared" si="60"/>
        <v xml:space="preserve"> </v>
      </c>
      <c r="AG338" s="51" t="str">
        <f t="shared" si="60"/>
        <v xml:space="preserve"> </v>
      </c>
      <c r="AH338" s="50" t="str">
        <f t="shared" si="60"/>
        <v xml:space="preserve"> </v>
      </c>
      <c r="AI338" s="93">
        <f t="shared" si="61"/>
        <v>1</v>
      </c>
      <c r="AK338" s="1"/>
    </row>
    <row r="339" spans="1:37">
      <c r="A339" s="5" t="s">
        <v>1102</v>
      </c>
      <c r="B339" s="40">
        <v>27</v>
      </c>
      <c r="C339" s="40" t="s">
        <v>1228</v>
      </c>
      <c r="D339" s="1" t="s">
        <v>196</v>
      </c>
      <c r="E339" s="1" t="s">
        <v>285</v>
      </c>
      <c r="F339" s="6" t="s">
        <v>278</v>
      </c>
      <c r="G339" s="1" t="s">
        <v>279</v>
      </c>
      <c r="H339" s="1" t="s">
        <v>280</v>
      </c>
      <c r="I339" s="1" t="s">
        <v>281</v>
      </c>
      <c r="J339" s="6" t="s">
        <v>1014</v>
      </c>
      <c r="K339" s="1" t="s">
        <v>1249</v>
      </c>
      <c r="M339" s="2" t="s">
        <v>635</v>
      </c>
      <c r="N339" s="5"/>
      <c r="O339" s="1" t="b">
        <v>1</v>
      </c>
      <c r="P339" s="1" t="b">
        <v>1</v>
      </c>
      <c r="Q339" s="1" t="s">
        <v>73</v>
      </c>
      <c r="R339" s="18">
        <v>992</v>
      </c>
      <c r="S339" s="132" t="s">
        <v>995</v>
      </c>
      <c r="W339" s="1">
        <v>25</v>
      </c>
      <c r="Y339" s="62"/>
      <c r="Z339" s="54">
        <f>IF(AND($A339="Y", $Q339=Z$3),1," ")</f>
        <v>1</v>
      </c>
      <c r="AA339" s="55" t="str">
        <f t="shared" si="59"/>
        <v xml:space="preserve"> </v>
      </c>
      <c r="AB339" s="49" t="str">
        <f t="shared" si="60"/>
        <v xml:space="preserve"> </v>
      </c>
      <c r="AC339" s="51">
        <f t="shared" si="60"/>
        <v>1</v>
      </c>
      <c r="AD339" s="51" t="str">
        <f t="shared" si="60"/>
        <v xml:space="preserve"> </v>
      </c>
      <c r="AE339" s="51" t="str">
        <f t="shared" si="60"/>
        <v xml:space="preserve"> </v>
      </c>
      <c r="AF339" s="51" t="str">
        <f t="shared" si="60"/>
        <v xml:space="preserve"> </v>
      </c>
      <c r="AG339" s="51" t="str">
        <f t="shared" si="60"/>
        <v xml:space="preserve"> </v>
      </c>
      <c r="AH339" s="50" t="str">
        <f t="shared" si="60"/>
        <v xml:space="preserve"> </v>
      </c>
      <c r="AI339" s="93">
        <f t="shared" si="61"/>
        <v>1</v>
      </c>
      <c r="AJ339" s="1" t="s">
        <v>1003</v>
      </c>
      <c r="AK339" s="1"/>
    </row>
    <row r="340" spans="1:37">
      <c r="A340" s="31" t="s">
        <v>1102</v>
      </c>
      <c r="B340" s="41">
        <v>27</v>
      </c>
      <c r="C340" s="41" t="s">
        <v>1227</v>
      </c>
      <c r="D340" s="29" t="s">
        <v>84</v>
      </c>
      <c r="E340" s="29" t="s">
        <v>1255</v>
      </c>
      <c r="F340" s="29" t="s">
        <v>278</v>
      </c>
      <c r="G340" s="15" t="s">
        <v>279</v>
      </c>
      <c r="H340" s="15" t="s">
        <v>280</v>
      </c>
      <c r="I340" s="15" t="s">
        <v>281</v>
      </c>
      <c r="J340" s="15" t="s">
        <v>1014</v>
      </c>
      <c r="K340" s="15" t="s">
        <v>868</v>
      </c>
      <c r="L340" s="10" t="s">
        <v>1329</v>
      </c>
      <c r="M340" s="17" t="s">
        <v>1257</v>
      </c>
      <c r="N340" s="28" t="s">
        <v>1102</v>
      </c>
      <c r="O340" s="10"/>
      <c r="P340" s="15"/>
      <c r="Q340" s="10" t="s">
        <v>73</v>
      </c>
      <c r="R340" s="16">
        <v>1174</v>
      </c>
      <c r="S340" s="132" t="s">
        <v>995</v>
      </c>
      <c r="Y340" s="62"/>
      <c r="Z340" s="54">
        <v>1</v>
      </c>
      <c r="AA340" s="55"/>
      <c r="AB340" s="49" t="str">
        <f t="shared" ref="AB340:AH355" si="62">IF(AND($A340="Y", $S340=AB$3),1," ")</f>
        <v xml:space="preserve"> </v>
      </c>
      <c r="AC340" s="51">
        <f t="shared" si="62"/>
        <v>1</v>
      </c>
      <c r="AD340" s="51" t="str">
        <f t="shared" si="62"/>
        <v xml:space="preserve"> </v>
      </c>
      <c r="AE340" s="51" t="str">
        <f t="shared" si="62"/>
        <v xml:space="preserve"> </v>
      </c>
      <c r="AF340" s="51" t="str">
        <f t="shared" si="62"/>
        <v xml:space="preserve"> </v>
      </c>
      <c r="AG340" s="51" t="str">
        <f t="shared" si="62"/>
        <v xml:space="preserve"> </v>
      </c>
      <c r="AH340" s="50" t="str">
        <f t="shared" si="62"/>
        <v xml:space="preserve"> </v>
      </c>
      <c r="AI340" s="93">
        <f t="shared" si="61"/>
        <v>1</v>
      </c>
      <c r="AJ340" s="1" t="s">
        <v>1003</v>
      </c>
      <c r="AK340" s="1"/>
    </row>
    <row r="341" spans="1:37">
      <c r="A341" s="5" t="s">
        <v>1102</v>
      </c>
      <c r="B341" s="40">
        <v>27</v>
      </c>
      <c r="C341" s="40" t="s">
        <v>1228</v>
      </c>
      <c r="D341" s="1" t="s">
        <v>234</v>
      </c>
      <c r="E341" s="1" t="s">
        <v>288</v>
      </c>
      <c r="F341" s="1" t="s">
        <v>278</v>
      </c>
      <c r="G341" s="6" t="s">
        <v>279</v>
      </c>
      <c r="H341" s="1" t="s">
        <v>280</v>
      </c>
      <c r="I341" s="1" t="s">
        <v>281</v>
      </c>
      <c r="J341" s="6" t="s">
        <v>1014</v>
      </c>
      <c r="K341" s="1" t="s">
        <v>870</v>
      </c>
      <c r="L341" s="1" t="s">
        <v>1329</v>
      </c>
      <c r="M341" s="2" t="s">
        <v>632</v>
      </c>
      <c r="N341" s="5"/>
      <c r="O341" s="1" t="b">
        <v>1</v>
      </c>
      <c r="P341" s="1" t="b">
        <v>1</v>
      </c>
      <c r="Q341" s="1" t="s">
        <v>73</v>
      </c>
      <c r="R341" s="18">
        <v>203</v>
      </c>
      <c r="S341" s="132" t="s">
        <v>995</v>
      </c>
      <c r="W341" s="1">
        <v>26</v>
      </c>
      <c r="Y341" s="62"/>
      <c r="Z341" s="54">
        <f t="shared" ref="Z341:AA345" si="63">IF(AND($A341="Y", $Q341=Z$3),1," ")</f>
        <v>1</v>
      </c>
      <c r="AA341" s="55" t="str">
        <f t="shared" si="63"/>
        <v xml:space="preserve"> </v>
      </c>
      <c r="AB341" s="49" t="str">
        <f t="shared" si="62"/>
        <v xml:space="preserve"> </v>
      </c>
      <c r="AC341" s="51">
        <f t="shared" si="62"/>
        <v>1</v>
      </c>
      <c r="AD341" s="51" t="str">
        <f t="shared" si="62"/>
        <v xml:space="preserve"> </v>
      </c>
      <c r="AE341" s="51" t="str">
        <f t="shared" si="62"/>
        <v xml:space="preserve"> </v>
      </c>
      <c r="AF341" s="51" t="str">
        <f t="shared" si="62"/>
        <v xml:space="preserve"> </v>
      </c>
      <c r="AG341" s="51" t="str">
        <f t="shared" si="62"/>
        <v xml:space="preserve"> </v>
      </c>
      <c r="AH341" s="50" t="str">
        <f t="shared" si="62"/>
        <v xml:space="preserve"> </v>
      </c>
      <c r="AI341" s="93">
        <f t="shared" si="61"/>
        <v>1</v>
      </c>
      <c r="AJ341" s="1" t="s">
        <v>1003</v>
      </c>
      <c r="AK341" s="1"/>
    </row>
    <row r="342" spans="1:37">
      <c r="A342" s="5" t="s">
        <v>1102</v>
      </c>
      <c r="B342" s="40">
        <v>27</v>
      </c>
      <c r="C342" s="40" t="s">
        <v>1228</v>
      </c>
      <c r="D342" s="1" t="s">
        <v>290</v>
      </c>
      <c r="E342" s="1" t="s">
        <v>291</v>
      </c>
      <c r="F342" s="1" t="s">
        <v>278</v>
      </c>
      <c r="G342" s="1" t="s">
        <v>279</v>
      </c>
      <c r="H342" s="1" t="s">
        <v>280</v>
      </c>
      <c r="I342" s="1" t="s">
        <v>281</v>
      </c>
      <c r="J342" s="6" t="s">
        <v>1014</v>
      </c>
      <c r="K342" s="1" t="s">
        <v>871</v>
      </c>
      <c r="M342" s="2" t="s">
        <v>633</v>
      </c>
      <c r="N342" s="5"/>
      <c r="O342" s="1" t="b">
        <v>1</v>
      </c>
      <c r="P342" s="1" t="b">
        <v>1</v>
      </c>
      <c r="Q342" s="1" t="s">
        <v>73</v>
      </c>
      <c r="R342" s="18">
        <v>993</v>
      </c>
      <c r="S342" s="132" t="s">
        <v>995</v>
      </c>
      <c r="W342" s="1">
        <v>27</v>
      </c>
      <c r="Y342" s="62"/>
      <c r="Z342" s="54">
        <f t="shared" si="63"/>
        <v>1</v>
      </c>
      <c r="AA342" s="55" t="str">
        <f t="shared" si="63"/>
        <v xml:space="preserve"> </v>
      </c>
      <c r="AB342" s="49" t="str">
        <f t="shared" si="62"/>
        <v xml:space="preserve"> </v>
      </c>
      <c r="AC342" s="51">
        <f t="shared" si="62"/>
        <v>1</v>
      </c>
      <c r="AD342" s="51" t="str">
        <f t="shared" si="62"/>
        <v xml:space="preserve"> </v>
      </c>
      <c r="AE342" s="51" t="str">
        <f t="shared" si="62"/>
        <v xml:space="preserve"> </v>
      </c>
      <c r="AF342" s="51" t="str">
        <f t="shared" si="62"/>
        <v xml:space="preserve"> </v>
      </c>
      <c r="AG342" s="51" t="str">
        <f t="shared" si="62"/>
        <v xml:space="preserve"> </v>
      </c>
      <c r="AH342" s="50" t="str">
        <f t="shared" si="62"/>
        <v xml:space="preserve"> </v>
      </c>
      <c r="AI342" s="93">
        <f t="shared" si="61"/>
        <v>1</v>
      </c>
      <c r="AJ342" s="1" t="s">
        <v>1003</v>
      </c>
      <c r="AK342" s="1"/>
    </row>
    <row r="343" spans="1:37">
      <c r="A343" s="5" t="s">
        <v>1102</v>
      </c>
      <c r="B343" s="40">
        <v>27</v>
      </c>
      <c r="C343" s="40" t="s">
        <v>1320</v>
      </c>
      <c r="D343" s="1" t="s">
        <v>258</v>
      </c>
      <c r="E343" s="1" t="s">
        <v>1252</v>
      </c>
      <c r="F343" s="1" t="s">
        <v>278</v>
      </c>
      <c r="G343" s="1" t="s">
        <v>279</v>
      </c>
      <c r="H343" s="1" t="s">
        <v>280</v>
      </c>
      <c r="I343" s="1" t="s">
        <v>281</v>
      </c>
      <c r="J343" s="6" t="s">
        <v>1014</v>
      </c>
      <c r="K343" s="1" t="s">
        <v>282</v>
      </c>
      <c r="M343" s="2" t="s">
        <v>1253</v>
      </c>
      <c r="N343" s="5"/>
      <c r="O343" s="1" t="b">
        <v>1</v>
      </c>
      <c r="P343" s="1" t="b">
        <v>1</v>
      </c>
      <c r="Q343" s="1" t="s">
        <v>73</v>
      </c>
      <c r="R343" s="18">
        <v>995</v>
      </c>
      <c r="S343" s="132" t="s">
        <v>995</v>
      </c>
      <c r="W343" s="1">
        <v>28</v>
      </c>
      <c r="Y343" s="62"/>
      <c r="Z343" s="54">
        <f t="shared" si="63"/>
        <v>1</v>
      </c>
      <c r="AA343" s="55" t="str">
        <f t="shared" si="63"/>
        <v xml:space="preserve"> </v>
      </c>
      <c r="AB343" s="49" t="str">
        <f t="shared" si="62"/>
        <v xml:space="preserve"> </v>
      </c>
      <c r="AC343" s="51">
        <f t="shared" si="62"/>
        <v>1</v>
      </c>
      <c r="AD343" s="51" t="str">
        <f t="shared" si="62"/>
        <v xml:space="preserve"> </v>
      </c>
      <c r="AE343" s="51" t="str">
        <f t="shared" si="62"/>
        <v xml:space="preserve"> </v>
      </c>
      <c r="AF343" s="51" t="str">
        <f t="shared" si="62"/>
        <v xml:space="preserve"> </v>
      </c>
      <c r="AG343" s="51" t="str">
        <f t="shared" si="62"/>
        <v xml:space="preserve"> </v>
      </c>
      <c r="AH343" s="50" t="str">
        <f t="shared" si="62"/>
        <v xml:space="preserve"> </v>
      </c>
      <c r="AI343" s="93">
        <f t="shared" si="61"/>
        <v>1</v>
      </c>
      <c r="AJ343" s="1" t="s">
        <v>1003</v>
      </c>
      <c r="AK343" s="1"/>
    </row>
    <row r="344" spans="1:37">
      <c r="A344" s="5" t="s">
        <v>1102</v>
      </c>
      <c r="B344" s="40">
        <v>27</v>
      </c>
      <c r="C344" s="40" t="s">
        <v>1228</v>
      </c>
      <c r="D344" s="1" t="s">
        <v>599</v>
      </c>
      <c r="E344" s="1" t="s">
        <v>1015</v>
      </c>
      <c r="F344" s="1" t="s">
        <v>278</v>
      </c>
      <c r="G344" s="1" t="s">
        <v>279</v>
      </c>
      <c r="H344" s="1" t="s">
        <v>280</v>
      </c>
      <c r="I344" s="1" t="s">
        <v>281</v>
      </c>
      <c r="J344" s="8" t="s">
        <v>1014</v>
      </c>
      <c r="K344" s="1" t="s">
        <v>1251</v>
      </c>
      <c r="M344" s="2" t="s">
        <v>1016</v>
      </c>
      <c r="N344" s="5" t="s">
        <v>1102</v>
      </c>
      <c r="O344" s="1" t="b">
        <v>0</v>
      </c>
      <c r="P344" s="6" t="b">
        <v>0</v>
      </c>
      <c r="Q344" s="1" t="s">
        <v>73</v>
      </c>
      <c r="R344" s="18">
        <v>1068</v>
      </c>
      <c r="S344" s="132" t="s">
        <v>995</v>
      </c>
      <c r="W344" s="1">
        <v>32</v>
      </c>
      <c r="Y344" s="62"/>
      <c r="Z344" s="54">
        <f t="shared" si="63"/>
        <v>1</v>
      </c>
      <c r="AA344" s="55" t="str">
        <f t="shared" si="63"/>
        <v xml:space="preserve"> </v>
      </c>
      <c r="AB344" s="49" t="str">
        <f t="shared" si="62"/>
        <v xml:space="preserve"> </v>
      </c>
      <c r="AC344" s="51">
        <f t="shared" si="62"/>
        <v>1</v>
      </c>
      <c r="AD344" s="51" t="str">
        <f t="shared" si="62"/>
        <v xml:space="preserve"> </v>
      </c>
      <c r="AE344" s="51" t="str">
        <f t="shared" si="62"/>
        <v xml:space="preserve"> </v>
      </c>
      <c r="AF344" s="51" t="str">
        <f t="shared" si="62"/>
        <v xml:space="preserve"> </v>
      </c>
      <c r="AG344" s="51" t="str">
        <f t="shared" si="62"/>
        <v xml:space="preserve"> </v>
      </c>
      <c r="AH344" s="50" t="str">
        <f t="shared" si="62"/>
        <v xml:space="preserve"> </v>
      </c>
      <c r="AI344" s="93">
        <f t="shared" si="61"/>
        <v>1</v>
      </c>
      <c r="AJ344" s="1" t="s">
        <v>1003</v>
      </c>
      <c r="AK344" s="1"/>
    </row>
    <row r="345" spans="1:37">
      <c r="A345" s="5" t="s">
        <v>1102</v>
      </c>
      <c r="B345" s="40">
        <v>27</v>
      </c>
      <c r="C345" s="40" t="s">
        <v>1228</v>
      </c>
      <c r="D345" s="1" t="s">
        <v>286</v>
      </c>
      <c r="E345" s="1" t="s">
        <v>287</v>
      </c>
      <c r="F345" s="1" t="s">
        <v>278</v>
      </c>
      <c r="G345" s="1" t="s">
        <v>279</v>
      </c>
      <c r="H345" s="1" t="s">
        <v>280</v>
      </c>
      <c r="I345" s="1" t="s">
        <v>281</v>
      </c>
      <c r="J345" s="8" t="s">
        <v>1014</v>
      </c>
      <c r="K345" s="1" t="s">
        <v>282</v>
      </c>
      <c r="L345" s="81" t="s">
        <v>1362</v>
      </c>
      <c r="M345" s="2" t="s">
        <v>634</v>
      </c>
      <c r="N345" s="5" t="s">
        <v>1102</v>
      </c>
      <c r="O345" s="1" t="b">
        <v>0</v>
      </c>
      <c r="P345" s="6" t="b">
        <v>0</v>
      </c>
      <c r="Q345" s="1" t="s">
        <v>73</v>
      </c>
      <c r="R345" s="18">
        <v>1067</v>
      </c>
      <c r="S345" s="132" t="s">
        <v>995</v>
      </c>
      <c r="W345" s="1">
        <v>31</v>
      </c>
      <c r="Y345" s="62"/>
      <c r="Z345" s="54">
        <f t="shared" si="63"/>
        <v>1</v>
      </c>
      <c r="AA345" s="55" t="str">
        <f t="shared" si="63"/>
        <v xml:space="preserve"> </v>
      </c>
      <c r="AB345" s="49" t="str">
        <f t="shared" si="62"/>
        <v xml:space="preserve"> </v>
      </c>
      <c r="AC345" s="51">
        <f t="shared" si="62"/>
        <v>1</v>
      </c>
      <c r="AD345" s="51" t="str">
        <f t="shared" si="62"/>
        <v xml:space="preserve"> </v>
      </c>
      <c r="AE345" s="51" t="str">
        <f t="shared" si="62"/>
        <v xml:space="preserve"> </v>
      </c>
      <c r="AF345" s="51" t="str">
        <f t="shared" si="62"/>
        <v xml:space="preserve"> </v>
      </c>
      <c r="AG345" s="51" t="str">
        <f t="shared" si="62"/>
        <v xml:space="preserve"> </v>
      </c>
      <c r="AH345" s="50" t="str">
        <f t="shared" si="62"/>
        <v xml:space="preserve"> </v>
      </c>
      <c r="AI345" s="93">
        <f t="shared" si="61"/>
        <v>1</v>
      </c>
      <c r="AJ345" s="1" t="s">
        <v>1003</v>
      </c>
      <c r="AK345" s="1"/>
    </row>
    <row r="346" spans="1:37">
      <c r="A346" s="31" t="s">
        <v>1102</v>
      </c>
      <c r="B346" s="41">
        <v>27</v>
      </c>
      <c r="C346" s="41" t="s">
        <v>1227</v>
      </c>
      <c r="D346" s="29" t="s">
        <v>1254</v>
      </c>
      <c r="E346" s="29" t="s">
        <v>1256</v>
      </c>
      <c r="F346" s="29" t="s">
        <v>278</v>
      </c>
      <c r="G346" s="15" t="s">
        <v>279</v>
      </c>
      <c r="H346" s="15" t="s">
        <v>280</v>
      </c>
      <c r="I346" s="15" t="s">
        <v>281</v>
      </c>
      <c r="J346" s="15" t="s">
        <v>1014</v>
      </c>
      <c r="K346" s="15" t="s">
        <v>869</v>
      </c>
      <c r="L346" s="10" t="s">
        <v>1329</v>
      </c>
      <c r="M346" s="17" t="s">
        <v>1258</v>
      </c>
      <c r="N346" s="28" t="s">
        <v>1102</v>
      </c>
      <c r="O346" s="10"/>
      <c r="P346" s="15"/>
      <c r="Q346" s="10" t="s">
        <v>73</v>
      </c>
      <c r="R346" s="16">
        <v>1175</v>
      </c>
      <c r="S346" s="132" t="s">
        <v>995</v>
      </c>
      <c r="Y346" s="62"/>
      <c r="Z346" s="54">
        <v>1</v>
      </c>
      <c r="AA346" s="55"/>
      <c r="AB346" s="49" t="str">
        <f t="shared" si="62"/>
        <v xml:space="preserve"> </v>
      </c>
      <c r="AC346" s="51">
        <f t="shared" si="62"/>
        <v>1</v>
      </c>
      <c r="AD346" s="51" t="str">
        <f t="shared" si="62"/>
        <v xml:space="preserve"> </v>
      </c>
      <c r="AE346" s="51" t="str">
        <f t="shared" si="62"/>
        <v xml:space="preserve"> </v>
      </c>
      <c r="AF346" s="51" t="str">
        <f t="shared" si="62"/>
        <v xml:space="preserve"> </v>
      </c>
      <c r="AG346" s="51" t="str">
        <f t="shared" si="62"/>
        <v xml:space="preserve"> </v>
      </c>
      <c r="AH346" s="50" t="str">
        <f t="shared" si="62"/>
        <v xml:space="preserve"> </v>
      </c>
      <c r="AI346" s="93">
        <f t="shared" si="61"/>
        <v>1</v>
      </c>
      <c r="AJ346" s="1" t="s">
        <v>1003</v>
      </c>
      <c r="AK346" s="1"/>
    </row>
    <row r="347" spans="1:37">
      <c r="A347" s="5" t="s">
        <v>1102</v>
      </c>
      <c r="B347" s="40">
        <v>19</v>
      </c>
      <c r="C347" s="40" t="s">
        <v>1228</v>
      </c>
      <c r="D347" s="1" t="s">
        <v>865</v>
      </c>
      <c r="E347" s="1" t="s">
        <v>866</v>
      </c>
      <c r="F347" s="1" t="s">
        <v>85</v>
      </c>
      <c r="G347" s="1" t="s">
        <v>86</v>
      </c>
      <c r="H347" s="1" t="s">
        <v>87</v>
      </c>
      <c r="I347" s="1" t="s">
        <v>88</v>
      </c>
      <c r="J347" s="8" t="s">
        <v>89</v>
      </c>
      <c r="K347" s="1" t="s">
        <v>98</v>
      </c>
      <c r="L347" s="1" t="s">
        <v>1328</v>
      </c>
      <c r="M347" s="2" t="s">
        <v>1217</v>
      </c>
      <c r="N347" s="5"/>
      <c r="O347" s="1" t="b">
        <v>1</v>
      </c>
      <c r="P347" s="6" t="b">
        <v>0</v>
      </c>
      <c r="Q347" s="1" t="s">
        <v>73</v>
      </c>
      <c r="R347" s="18">
        <v>999</v>
      </c>
      <c r="S347" s="98" t="s">
        <v>996</v>
      </c>
      <c r="T347" s="1" t="s">
        <v>1638</v>
      </c>
      <c r="W347" s="1">
        <v>14</v>
      </c>
      <c r="Y347" s="62"/>
      <c r="Z347" s="54">
        <f>IF(AND($A347="Y", $Q347=Z$3),1," ")</f>
        <v>1</v>
      </c>
      <c r="AA347" s="55" t="str">
        <f>IF(AND($A347="Y", $Q347=AA$3),1," ")</f>
        <v xml:space="preserve"> </v>
      </c>
      <c r="AB347" s="49" t="str">
        <f t="shared" si="62"/>
        <v xml:space="preserve"> </v>
      </c>
      <c r="AC347" s="51" t="str">
        <f t="shared" si="62"/>
        <v xml:space="preserve"> </v>
      </c>
      <c r="AD347" s="51" t="str">
        <f t="shared" si="62"/>
        <v xml:space="preserve"> </v>
      </c>
      <c r="AE347" s="51" t="str">
        <f t="shared" si="62"/>
        <v xml:space="preserve"> </v>
      </c>
      <c r="AF347" s="51" t="str">
        <f t="shared" si="62"/>
        <v xml:space="preserve"> </v>
      </c>
      <c r="AG347" s="51" t="str">
        <f t="shared" si="62"/>
        <v xml:space="preserve"> </v>
      </c>
      <c r="AH347" s="50">
        <f t="shared" si="62"/>
        <v>1</v>
      </c>
      <c r="AI347" s="93">
        <f t="shared" si="61"/>
        <v>1</v>
      </c>
      <c r="AJ347" s="1" t="s">
        <v>1003</v>
      </c>
      <c r="AK347" s="1"/>
    </row>
    <row r="348" spans="1:37">
      <c r="A348" s="5" t="s">
        <v>1102</v>
      </c>
      <c r="B348" s="40">
        <v>19</v>
      </c>
      <c r="C348" s="40" t="s">
        <v>1228</v>
      </c>
      <c r="D348" s="1" t="s">
        <v>84</v>
      </c>
      <c r="E348" s="1" t="s">
        <v>745</v>
      </c>
      <c r="F348" s="1" t="s">
        <v>85</v>
      </c>
      <c r="G348" s="1" t="s">
        <v>86</v>
      </c>
      <c r="H348" s="1" t="s">
        <v>87</v>
      </c>
      <c r="I348" s="1" t="s">
        <v>88</v>
      </c>
      <c r="J348" s="8" t="s">
        <v>89</v>
      </c>
      <c r="K348" s="1" t="s">
        <v>98</v>
      </c>
      <c r="L348" s="1" t="s">
        <v>1328</v>
      </c>
      <c r="M348" s="2" t="s">
        <v>1239</v>
      </c>
      <c r="N348" s="5"/>
      <c r="O348" s="1" t="b">
        <v>1</v>
      </c>
      <c r="P348" s="6" t="b">
        <v>1</v>
      </c>
      <c r="Q348" s="1" t="s">
        <v>73</v>
      </c>
      <c r="R348" s="18">
        <v>998</v>
      </c>
      <c r="S348" s="98" t="s">
        <v>996</v>
      </c>
      <c r="W348" s="1">
        <v>13</v>
      </c>
      <c r="Y348" s="62"/>
      <c r="Z348" s="54">
        <f>IF(AND($A348="Y", $Q348=Z$3),1," ")</f>
        <v>1</v>
      </c>
      <c r="AA348" s="55" t="str">
        <f>IF(AND($A348="Y", $Q348=AA$3),1," ")</f>
        <v xml:space="preserve"> </v>
      </c>
      <c r="AB348" s="49" t="str">
        <f t="shared" si="62"/>
        <v xml:space="preserve"> </v>
      </c>
      <c r="AC348" s="51" t="str">
        <f t="shared" si="62"/>
        <v xml:space="preserve"> </v>
      </c>
      <c r="AD348" s="51" t="str">
        <f t="shared" si="62"/>
        <v xml:space="preserve"> </v>
      </c>
      <c r="AE348" s="51" t="str">
        <f t="shared" si="62"/>
        <v xml:space="preserve"> </v>
      </c>
      <c r="AF348" s="51" t="str">
        <f t="shared" si="62"/>
        <v xml:space="preserve"> </v>
      </c>
      <c r="AG348" s="51" t="str">
        <f t="shared" si="62"/>
        <v xml:space="preserve"> </v>
      </c>
      <c r="AH348" s="50">
        <f t="shared" si="62"/>
        <v>1</v>
      </c>
      <c r="AI348" s="93">
        <f t="shared" si="61"/>
        <v>1</v>
      </c>
      <c r="AJ348" s="1" t="s">
        <v>1003</v>
      </c>
      <c r="AK348" s="1"/>
    </row>
    <row r="349" spans="1:37">
      <c r="A349" s="28" t="s">
        <v>1102</v>
      </c>
      <c r="B349" s="41">
        <v>19</v>
      </c>
      <c r="C349" s="41" t="s">
        <v>1227</v>
      </c>
      <c r="D349" s="15" t="s">
        <v>1240</v>
      </c>
      <c r="E349" s="15" t="s">
        <v>1241</v>
      </c>
      <c r="F349" s="10" t="s">
        <v>85</v>
      </c>
      <c r="G349" s="10" t="s">
        <v>86</v>
      </c>
      <c r="H349" s="10" t="s">
        <v>87</v>
      </c>
      <c r="I349" s="10" t="s">
        <v>88</v>
      </c>
      <c r="J349" s="10" t="s">
        <v>89</v>
      </c>
      <c r="K349" s="15" t="s">
        <v>103</v>
      </c>
      <c r="L349" s="10"/>
      <c r="M349" s="12" t="s">
        <v>1242</v>
      </c>
      <c r="N349" s="28"/>
      <c r="O349" s="10"/>
      <c r="P349" s="15"/>
      <c r="Q349" s="10" t="s">
        <v>73</v>
      </c>
      <c r="R349" s="16">
        <v>1123</v>
      </c>
      <c r="S349" s="98" t="s">
        <v>996</v>
      </c>
      <c r="T349" s="6"/>
      <c r="Y349" s="62"/>
      <c r="Z349" s="54">
        <v>1</v>
      </c>
      <c r="AA349" s="55"/>
      <c r="AB349" s="49" t="str">
        <f t="shared" si="62"/>
        <v xml:space="preserve"> </v>
      </c>
      <c r="AC349" s="51" t="str">
        <f t="shared" si="62"/>
        <v xml:space="preserve"> </v>
      </c>
      <c r="AD349" s="51" t="str">
        <f t="shared" si="62"/>
        <v xml:space="preserve"> </v>
      </c>
      <c r="AE349" s="51" t="str">
        <f t="shared" si="62"/>
        <v xml:space="preserve"> </v>
      </c>
      <c r="AF349" s="51" t="str">
        <f t="shared" si="62"/>
        <v xml:space="preserve"> </v>
      </c>
      <c r="AG349" s="51" t="str">
        <f t="shared" si="62"/>
        <v xml:space="preserve"> </v>
      </c>
      <c r="AH349" s="50">
        <f t="shared" si="62"/>
        <v>1</v>
      </c>
      <c r="AI349" s="93">
        <f t="shared" si="61"/>
        <v>1</v>
      </c>
      <c r="AJ349" s="1" t="s">
        <v>1003</v>
      </c>
      <c r="AK349" s="1"/>
    </row>
    <row r="350" spans="1:37">
      <c r="A350" s="5" t="s">
        <v>1102</v>
      </c>
      <c r="B350" s="40">
        <v>19</v>
      </c>
      <c r="C350" s="40" t="s">
        <v>1228</v>
      </c>
      <c r="D350" s="1" t="s">
        <v>28</v>
      </c>
      <c r="E350" s="1" t="s">
        <v>746</v>
      </c>
      <c r="F350" s="1" t="s">
        <v>85</v>
      </c>
      <c r="G350" s="1" t="s">
        <v>86</v>
      </c>
      <c r="H350" s="1" t="s">
        <v>87</v>
      </c>
      <c r="I350" s="1" t="s">
        <v>88</v>
      </c>
      <c r="J350" s="8" t="s">
        <v>89</v>
      </c>
      <c r="K350" s="1" t="s">
        <v>747</v>
      </c>
      <c r="M350" s="2" t="s">
        <v>1222</v>
      </c>
      <c r="N350" s="5"/>
      <c r="O350" s="1" t="b">
        <v>1</v>
      </c>
      <c r="P350" s="6" t="b">
        <v>1</v>
      </c>
      <c r="Q350" s="1" t="s">
        <v>73</v>
      </c>
      <c r="R350" s="18">
        <v>1007</v>
      </c>
      <c r="S350" s="98" t="s">
        <v>996</v>
      </c>
      <c r="Y350" s="62"/>
      <c r="Z350" s="54">
        <f t="shared" ref="Z350:AA358" si="64">IF(AND($A350="Y", $Q350=Z$3),1," ")</f>
        <v>1</v>
      </c>
      <c r="AA350" s="55" t="str">
        <f t="shared" si="64"/>
        <v xml:space="preserve"> </v>
      </c>
      <c r="AB350" s="49" t="str">
        <f t="shared" si="62"/>
        <v xml:space="preserve"> </v>
      </c>
      <c r="AC350" s="51" t="str">
        <f t="shared" si="62"/>
        <v xml:space="preserve"> </v>
      </c>
      <c r="AD350" s="51" t="str">
        <f t="shared" si="62"/>
        <v xml:space="preserve"> </v>
      </c>
      <c r="AE350" s="51" t="str">
        <f t="shared" si="62"/>
        <v xml:space="preserve"> </v>
      </c>
      <c r="AF350" s="51" t="str">
        <f t="shared" si="62"/>
        <v xml:space="preserve"> </v>
      </c>
      <c r="AG350" s="51" t="str">
        <f t="shared" si="62"/>
        <v xml:space="preserve"> </v>
      </c>
      <c r="AH350" s="50">
        <f t="shared" si="62"/>
        <v>1</v>
      </c>
      <c r="AI350" s="93">
        <f t="shared" si="61"/>
        <v>1</v>
      </c>
      <c r="AJ350" s="1" t="s">
        <v>1003</v>
      </c>
      <c r="AK350" s="1"/>
    </row>
    <row r="351" spans="1:37">
      <c r="A351" s="28" t="s">
        <v>1102</v>
      </c>
      <c r="B351" s="43" t="s">
        <v>1284</v>
      </c>
      <c r="C351" s="41" t="s">
        <v>1227</v>
      </c>
      <c r="D351" s="10" t="s">
        <v>132</v>
      </c>
      <c r="E351" s="15" t="s">
        <v>1281</v>
      </c>
      <c r="F351" s="10" t="s">
        <v>85</v>
      </c>
      <c r="G351" s="10" t="s">
        <v>86</v>
      </c>
      <c r="H351" s="10" t="s">
        <v>87</v>
      </c>
      <c r="I351" s="10" t="s">
        <v>88</v>
      </c>
      <c r="J351" s="11" t="s">
        <v>89</v>
      </c>
      <c r="K351" s="10" t="s">
        <v>1283</v>
      </c>
      <c r="L351" s="10" t="s">
        <v>1356</v>
      </c>
      <c r="M351" s="80" t="s">
        <v>1282</v>
      </c>
      <c r="N351" s="10"/>
      <c r="O351" s="10"/>
      <c r="P351" s="15"/>
      <c r="Q351" s="10" t="s">
        <v>73</v>
      </c>
      <c r="R351" s="16">
        <v>1183</v>
      </c>
      <c r="S351" s="98" t="s">
        <v>996</v>
      </c>
      <c r="Y351" s="62"/>
      <c r="Z351" s="54">
        <f t="shared" si="64"/>
        <v>1</v>
      </c>
      <c r="AA351" s="55" t="str">
        <f t="shared" si="64"/>
        <v xml:space="preserve"> </v>
      </c>
      <c r="AB351" s="49" t="str">
        <f t="shared" si="62"/>
        <v xml:space="preserve"> </v>
      </c>
      <c r="AC351" s="51" t="str">
        <f t="shared" si="62"/>
        <v xml:space="preserve"> </v>
      </c>
      <c r="AD351" s="51" t="str">
        <f t="shared" si="62"/>
        <v xml:space="preserve"> </v>
      </c>
      <c r="AE351" s="51" t="str">
        <f t="shared" si="62"/>
        <v xml:space="preserve"> </v>
      </c>
      <c r="AF351" s="51" t="str">
        <f t="shared" si="62"/>
        <v xml:space="preserve"> </v>
      </c>
      <c r="AG351" s="51" t="str">
        <f t="shared" si="62"/>
        <v xml:space="preserve"> </v>
      </c>
      <c r="AH351" s="50">
        <f t="shared" si="62"/>
        <v>1</v>
      </c>
      <c r="AI351" s="93">
        <f t="shared" si="61"/>
        <v>1</v>
      </c>
      <c r="AJ351" s="1" t="s">
        <v>1003</v>
      </c>
      <c r="AK351" s="1"/>
    </row>
    <row r="352" spans="1:37">
      <c r="A352" s="5" t="s">
        <v>1102</v>
      </c>
      <c r="B352" s="40">
        <v>19</v>
      </c>
      <c r="C352" s="40" t="s">
        <v>1228</v>
      </c>
      <c r="D352" s="1" t="s">
        <v>760</v>
      </c>
      <c r="E352" s="1" t="s">
        <v>29</v>
      </c>
      <c r="F352" s="1" t="s">
        <v>85</v>
      </c>
      <c r="G352" s="1" t="s">
        <v>86</v>
      </c>
      <c r="H352" s="1" t="s">
        <v>87</v>
      </c>
      <c r="I352" s="1" t="s">
        <v>88</v>
      </c>
      <c r="J352" s="8" t="s">
        <v>89</v>
      </c>
      <c r="K352" s="1" t="s">
        <v>1040</v>
      </c>
      <c r="L352" s="81" t="s">
        <v>1359</v>
      </c>
      <c r="M352" s="2" t="s">
        <v>1041</v>
      </c>
      <c r="N352" s="5" t="s">
        <v>1102</v>
      </c>
      <c r="O352" s="1" t="b">
        <v>0</v>
      </c>
      <c r="P352" s="23" t="b">
        <v>0</v>
      </c>
      <c r="Q352" s="1" t="s">
        <v>73</v>
      </c>
      <c r="R352" s="1">
        <v>1069</v>
      </c>
      <c r="S352" s="147" t="s">
        <v>996</v>
      </c>
      <c r="Y352" s="62"/>
      <c r="Z352" s="54">
        <f t="shared" si="64"/>
        <v>1</v>
      </c>
      <c r="AA352" s="55" t="str">
        <f t="shared" si="64"/>
        <v xml:space="preserve"> </v>
      </c>
      <c r="AB352" s="49" t="str">
        <f t="shared" si="62"/>
        <v xml:space="preserve"> </v>
      </c>
      <c r="AC352" s="51" t="str">
        <f t="shared" si="62"/>
        <v xml:space="preserve"> </v>
      </c>
      <c r="AD352" s="51" t="str">
        <f t="shared" si="62"/>
        <v xml:space="preserve"> </v>
      </c>
      <c r="AE352" s="51" t="str">
        <f t="shared" si="62"/>
        <v xml:space="preserve"> </v>
      </c>
      <c r="AF352" s="51" t="str">
        <f t="shared" si="62"/>
        <v xml:space="preserve"> </v>
      </c>
      <c r="AG352" s="51" t="str">
        <f t="shared" si="62"/>
        <v xml:space="preserve"> </v>
      </c>
      <c r="AH352" s="50">
        <f t="shared" si="62"/>
        <v>1</v>
      </c>
      <c r="AI352" s="65">
        <v>1</v>
      </c>
      <c r="AJ352" s="1" t="s">
        <v>1003</v>
      </c>
      <c r="AK352" s="1"/>
    </row>
    <row r="353" spans="1:37">
      <c r="A353" s="5" t="s">
        <v>1102</v>
      </c>
      <c r="B353" s="40">
        <v>19</v>
      </c>
      <c r="C353" s="40" t="s">
        <v>1228</v>
      </c>
      <c r="D353" s="1" t="s">
        <v>91</v>
      </c>
      <c r="E353" s="1" t="s">
        <v>92</v>
      </c>
      <c r="F353" s="1" t="s">
        <v>85</v>
      </c>
      <c r="G353" s="6" t="s">
        <v>86</v>
      </c>
      <c r="H353" s="1" t="s">
        <v>87</v>
      </c>
      <c r="I353" s="1" t="s">
        <v>88</v>
      </c>
      <c r="J353" s="8" t="s">
        <v>89</v>
      </c>
      <c r="K353" s="6" t="s">
        <v>93</v>
      </c>
      <c r="L353" s="1" t="s">
        <v>1357</v>
      </c>
      <c r="M353" s="2" t="s">
        <v>1218</v>
      </c>
      <c r="N353" s="5"/>
      <c r="O353" s="1" t="b">
        <v>1</v>
      </c>
      <c r="P353" s="6" t="b">
        <v>1</v>
      </c>
      <c r="Q353" s="1" t="s">
        <v>73</v>
      </c>
      <c r="R353" s="18">
        <v>1000</v>
      </c>
      <c r="S353" s="98" t="s">
        <v>996</v>
      </c>
      <c r="W353" s="1">
        <v>15</v>
      </c>
      <c r="Y353" s="62"/>
      <c r="Z353" s="54">
        <f t="shared" si="64"/>
        <v>1</v>
      </c>
      <c r="AA353" s="55" t="str">
        <f t="shared" si="64"/>
        <v xml:space="preserve"> </v>
      </c>
      <c r="AB353" s="49" t="str">
        <f t="shared" si="62"/>
        <v xml:space="preserve"> </v>
      </c>
      <c r="AC353" s="51" t="str">
        <f t="shared" si="62"/>
        <v xml:space="preserve"> </v>
      </c>
      <c r="AD353" s="51" t="str">
        <f t="shared" si="62"/>
        <v xml:space="preserve"> </v>
      </c>
      <c r="AE353" s="51" t="str">
        <f t="shared" si="62"/>
        <v xml:space="preserve"> </v>
      </c>
      <c r="AF353" s="51" t="str">
        <f t="shared" si="62"/>
        <v xml:space="preserve"> </v>
      </c>
      <c r="AG353" s="51" t="str">
        <f t="shared" si="62"/>
        <v xml:space="preserve"> </v>
      </c>
      <c r="AH353" s="50">
        <f t="shared" si="62"/>
        <v>1</v>
      </c>
      <c r="AI353" s="93">
        <f t="shared" ref="AI353:AI379" si="65">SUM(AB353:AH353)</f>
        <v>1</v>
      </c>
      <c r="AJ353" s="1" t="s">
        <v>1003</v>
      </c>
      <c r="AK353" s="1"/>
    </row>
    <row r="354" spans="1:37">
      <c r="A354" s="5" t="s">
        <v>1102</v>
      </c>
      <c r="B354" s="40">
        <v>19</v>
      </c>
      <c r="C354" s="40" t="s">
        <v>1228</v>
      </c>
      <c r="D354" s="1" t="s">
        <v>94</v>
      </c>
      <c r="E354" s="1" t="s">
        <v>95</v>
      </c>
      <c r="F354" s="1" t="s">
        <v>85</v>
      </c>
      <c r="G354" s="1" t="s">
        <v>86</v>
      </c>
      <c r="H354" s="1" t="s">
        <v>87</v>
      </c>
      <c r="I354" s="1" t="s">
        <v>88</v>
      </c>
      <c r="J354" s="8" t="s">
        <v>89</v>
      </c>
      <c r="K354" s="1" t="s">
        <v>96</v>
      </c>
      <c r="M354" s="2" t="s">
        <v>1225</v>
      </c>
      <c r="N354" s="5"/>
      <c r="O354" s="1" t="b">
        <v>1</v>
      </c>
      <c r="P354" s="6" t="b">
        <v>1</v>
      </c>
      <c r="Q354" s="1" t="s">
        <v>73</v>
      </c>
      <c r="R354" s="18">
        <v>1001</v>
      </c>
      <c r="S354" s="98" t="s">
        <v>996</v>
      </c>
      <c r="W354" s="1">
        <v>16</v>
      </c>
      <c r="Y354" s="62"/>
      <c r="Z354" s="54">
        <f t="shared" si="64"/>
        <v>1</v>
      </c>
      <c r="AA354" s="55" t="str">
        <f t="shared" si="64"/>
        <v xml:space="preserve"> </v>
      </c>
      <c r="AB354" s="49" t="str">
        <f t="shared" si="62"/>
        <v xml:space="preserve"> </v>
      </c>
      <c r="AC354" s="51" t="str">
        <f t="shared" si="62"/>
        <v xml:space="preserve"> </v>
      </c>
      <c r="AD354" s="51" t="str">
        <f t="shared" si="62"/>
        <v xml:space="preserve"> </v>
      </c>
      <c r="AE354" s="51" t="str">
        <f t="shared" si="62"/>
        <v xml:space="preserve"> </v>
      </c>
      <c r="AF354" s="51" t="str">
        <f t="shared" si="62"/>
        <v xml:space="preserve"> </v>
      </c>
      <c r="AG354" s="51" t="str">
        <f t="shared" si="62"/>
        <v xml:space="preserve"> </v>
      </c>
      <c r="AH354" s="50">
        <f t="shared" si="62"/>
        <v>1</v>
      </c>
      <c r="AI354" s="93">
        <f t="shared" si="65"/>
        <v>1</v>
      </c>
      <c r="AJ354" s="1" t="s">
        <v>1003</v>
      </c>
      <c r="AK354" s="1"/>
    </row>
    <row r="355" spans="1:37">
      <c r="A355" s="5" t="s">
        <v>1102</v>
      </c>
      <c r="B355" s="40">
        <v>19</v>
      </c>
      <c r="C355" s="40" t="s">
        <v>1228</v>
      </c>
      <c r="D355" s="1" t="s">
        <v>774</v>
      </c>
      <c r="E355" s="1" t="s">
        <v>775</v>
      </c>
      <c r="F355" s="1" t="s">
        <v>85</v>
      </c>
      <c r="G355" s="1" t="s">
        <v>86</v>
      </c>
      <c r="H355" s="1" t="s">
        <v>87</v>
      </c>
      <c r="I355" s="1" t="s">
        <v>88</v>
      </c>
      <c r="J355" s="8" t="s">
        <v>89</v>
      </c>
      <c r="K355" s="1" t="s">
        <v>776</v>
      </c>
      <c r="L355" s="1" t="s">
        <v>1328</v>
      </c>
      <c r="M355" s="2" t="s">
        <v>1220</v>
      </c>
      <c r="N355" s="5"/>
      <c r="O355" s="1" t="b">
        <v>1</v>
      </c>
      <c r="P355" s="6" t="b">
        <v>1</v>
      </c>
      <c r="Q355" s="1" t="s">
        <v>73</v>
      </c>
      <c r="R355" s="18">
        <v>1004</v>
      </c>
      <c r="S355" s="98" t="s">
        <v>996</v>
      </c>
      <c r="W355" s="1">
        <v>18</v>
      </c>
      <c r="Y355" s="62"/>
      <c r="Z355" s="54">
        <f t="shared" si="64"/>
        <v>1</v>
      </c>
      <c r="AA355" s="55" t="str">
        <f t="shared" si="64"/>
        <v xml:space="preserve"> </v>
      </c>
      <c r="AB355" s="49" t="str">
        <f t="shared" si="62"/>
        <v xml:space="preserve"> </v>
      </c>
      <c r="AC355" s="51" t="str">
        <f t="shared" si="62"/>
        <v xml:space="preserve"> </v>
      </c>
      <c r="AD355" s="51" t="str">
        <f t="shared" si="62"/>
        <v xml:space="preserve"> </v>
      </c>
      <c r="AE355" s="51" t="str">
        <f t="shared" si="62"/>
        <v xml:space="preserve"> </v>
      </c>
      <c r="AF355" s="51" t="str">
        <f t="shared" si="62"/>
        <v xml:space="preserve"> </v>
      </c>
      <c r="AG355" s="51" t="str">
        <f t="shared" si="62"/>
        <v xml:space="preserve"> </v>
      </c>
      <c r="AH355" s="50">
        <f t="shared" si="62"/>
        <v>1</v>
      </c>
      <c r="AI355" s="93">
        <f t="shared" si="65"/>
        <v>1</v>
      </c>
      <c r="AJ355" s="1" t="s">
        <v>1003</v>
      </c>
      <c r="AK355" s="1"/>
    </row>
    <row r="356" spans="1:37">
      <c r="A356" s="5" t="s">
        <v>1102</v>
      </c>
      <c r="B356" s="40">
        <v>19</v>
      </c>
      <c r="C356" s="40" t="s">
        <v>1228</v>
      </c>
      <c r="D356" s="1" t="s">
        <v>99</v>
      </c>
      <c r="E356" s="1" t="s">
        <v>100</v>
      </c>
      <c r="F356" s="1" t="s">
        <v>85</v>
      </c>
      <c r="G356" s="1" t="s">
        <v>86</v>
      </c>
      <c r="H356" s="1" t="s">
        <v>87</v>
      </c>
      <c r="I356" s="1" t="s">
        <v>88</v>
      </c>
      <c r="J356" s="8" t="s">
        <v>89</v>
      </c>
      <c r="K356" s="1" t="s">
        <v>101</v>
      </c>
      <c r="M356" s="2" t="s">
        <v>1219</v>
      </c>
      <c r="N356" s="5"/>
      <c r="O356" s="1" t="b">
        <v>1</v>
      </c>
      <c r="P356" s="6" t="b">
        <v>1</v>
      </c>
      <c r="Q356" s="1" t="s">
        <v>73</v>
      </c>
      <c r="R356" s="18">
        <v>1003</v>
      </c>
      <c r="S356" s="98" t="s">
        <v>996</v>
      </c>
      <c r="W356" s="1">
        <v>17</v>
      </c>
      <c r="Y356" s="62"/>
      <c r="Z356" s="54">
        <f t="shared" si="64"/>
        <v>1</v>
      </c>
      <c r="AA356" s="55" t="str">
        <f t="shared" si="64"/>
        <v xml:space="preserve"> </v>
      </c>
      <c r="AB356" s="49" t="str">
        <f t="shared" ref="AB356:AH371" si="66">IF(AND($A356="Y", $S356=AB$3),1," ")</f>
        <v xml:space="preserve"> </v>
      </c>
      <c r="AC356" s="51" t="str">
        <f t="shared" si="66"/>
        <v xml:space="preserve"> </v>
      </c>
      <c r="AD356" s="51" t="str">
        <f t="shared" si="66"/>
        <v xml:space="preserve"> </v>
      </c>
      <c r="AE356" s="51" t="str">
        <f t="shared" si="66"/>
        <v xml:space="preserve"> </v>
      </c>
      <c r="AF356" s="51" t="str">
        <f t="shared" si="66"/>
        <v xml:space="preserve"> </v>
      </c>
      <c r="AG356" s="51" t="str">
        <f t="shared" si="66"/>
        <v xml:space="preserve"> </v>
      </c>
      <c r="AH356" s="50">
        <f t="shared" si="66"/>
        <v>1</v>
      </c>
      <c r="AI356" s="93">
        <f t="shared" si="65"/>
        <v>1</v>
      </c>
      <c r="AJ356" s="1" t="s">
        <v>1003</v>
      </c>
      <c r="AK356" s="1"/>
    </row>
    <row r="357" spans="1:37">
      <c r="A357" s="5" t="s">
        <v>1102</v>
      </c>
      <c r="B357" s="40">
        <v>19</v>
      </c>
      <c r="C357" s="40" t="s">
        <v>1228</v>
      </c>
      <c r="D357" s="1" t="s">
        <v>18</v>
      </c>
      <c r="E357" s="1" t="s">
        <v>480</v>
      </c>
      <c r="F357" s="1" t="s">
        <v>85</v>
      </c>
      <c r="G357" s="1" t="s">
        <v>86</v>
      </c>
      <c r="H357" s="1" t="s">
        <v>87</v>
      </c>
      <c r="I357" s="1" t="s">
        <v>88</v>
      </c>
      <c r="J357" s="8" t="s">
        <v>89</v>
      </c>
      <c r="K357" s="1" t="s">
        <v>481</v>
      </c>
      <c r="M357" s="2" t="s">
        <v>1221</v>
      </c>
      <c r="N357" s="5"/>
      <c r="O357" s="1" t="b">
        <v>1</v>
      </c>
      <c r="P357" s="6" t="b">
        <v>1</v>
      </c>
      <c r="Q357" s="1" t="s">
        <v>73</v>
      </c>
      <c r="R357" s="18">
        <v>1005</v>
      </c>
      <c r="S357" s="98" t="s">
        <v>996</v>
      </c>
      <c r="T357" s="1" t="s">
        <v>1087</v>
      </c>
      <c r="W357" s="1">
        <v>19</v>
      </c>
      <c r="Y357" s="62"/>
      <c r="Z357" s="54">
        <f t="shared" si="64"/>
        <v>1</v>
      </c>
      <c r="AA357" s="55" t="str">
        <f t="shared" si="64"/>
        <v xml:space="preserve"> </v>
      </c>
      <c r="AB357" s="49" t="str">
        <f t="shared" si="66"/>
        <v xml:space="preserve"> </v>
      </c>
      <c r="AC357" s="51" t="str">
        <f t="shared" si="66"/>
        <v xml:space="preserve"> </v>
      </c>
      <c r="AD357" s="51" t="str">
        <f t="shared" si="66"/>
        <v xml:space="preserve"> </v>
      </c>
      <c r="AE357" s="51" t="str">
        <f t="shared" si="66"/>
        <v xml:space="preserve"> </v>
      </c>
      <c r="AF357" s="51" t="str">
        <f t="shared" si="66"/>
        <v xml:space="preserve"> </v>
      </c>
      <c r="AG357" s="51" t="str">
        <f t="shared" si="66"/>
        <v xml:space="preserve"> </v>
      </c>
      <c r="AH357" s="50">
        <f t="shared" si="66"/>
        <v>1</v>
      </c>
      <c r="AI357" s="93">
        <f t="shared" si="65"/>
        <v>1</v>
      </c>
      <c r="AJ357" s="1" t="s">
        <v>1003</v>
      </c>
      <c r="AK357" s="1"/>
    </row>
    <row r="358" spans="1:37">
      <c r="A358" s="5" t="s">
        <v>1102</v>
      </c>
      <c r="B358" s="40">
        <v>20</v>
      </c>
      <c r="C358" s="40" t="s">
        <v>1228</v>
      </c>
      <c r="D358" s="6" t="s">
        <v>977</v>
      </c>
      <c r="E358" s="1" t="s">
        <v>978</v>
      </c>
      <c r="F358" s="1" t="s">
        <v>183</v>
      </c>
      <c r="G358" s="1" t="s">
        <v>184</v>
      </c>
      <c r="H358" s="1" t="s">
        <v>185</v>
      </c>
      <c r="I358" s="1" t="s">
        <v>186</v>
      </c>
      <c r="J358" s="1" t="s">
        <v>187</v>
      </c>
      <c r="K358" s="1" t="s">
        <v>317</v>
      </c>
      <c r="L358" s="1" t="s">
        <v>1323</v>
      </c>
      <c r="M358" s="2" t="s">
        <v>979</v>
      </c>
      <c r="N358" s="5"/>
      <c r="O358" s="1" t="b">
        <v>1</v>
      </c>
      <c r="P358" s="6" t="b">
        <v>0</v>
      </c>
      <c r="Q358" s="1" t="s">
        <v>73</v>
      </c>
      <c r="R358" s="18">
        <v>1016</v>
      </c>
      <c r="S358" s="135" t="s">
        <v>998</v>
      </c>
      <c r="Y358" s="62"/>
      <c r="Z358" s="54">
        <f t="shared" si="64"/>
        <v>1</v>
      </c>
      <c r="AA358" s="55" t="str">
        <f t="shared" si="64"/>
        <v xml:space="preserve"> </v>
      </c>
      <c r="AB358" s="49" t="str">
        <f t="shared" si="66"/>
        <v xml:space="preserve"> </v>
      </c>
      <c r="AC358" s="51" t="str">
        <f t="shared" si="66"/>
        <v xml:space="preserve"> </v>
      </c>
      <c r="AD358" s="51" t="str">
        <f t="shared" si="66"/>
        <v xml:space="preserve"> </v>
      </c>
      <c r="AE358" s="51" t="str">
        <f t="shared" si="66"/>
        <v xml:space="preserve"> </v>
      </c>
      <c r="AF358" s="51">
        <f t="shared" si="66"/>
        <v>1</v>
      </c>
      <c r="AG358" s="51" t="str">
        <f t="shared" si="66"/>
        <v xml:space="preserve"> </v>
      </c>
      <c r="AH358" s="50" t="str">
        <f t="shared" si="66"/>
        <v xml:space="preserve"> </v>
      </c>
      <c r="AI358" s="93">
        <f t="shared" si="65"/>
        <v>1</v>
      </c>
      <c r="AJ358" s="1" t="s">
        <v>1003</v>
      </c>
      <c r="AK358" s="1"/>
    </row>
    <row r="359" spans="1:37">
      <c r="A359" s="28" t="s">
        <v>1102</v>
      </c>
      <c r="B359" s="41">
        <v>20</v>
      </c>
      <c r="C359" s="41" t="s">
        <v>1227</v>
      </c>
      <c r="D359" s="16" t="s">
        <v>1246</v>
      </c>
      <c r="E359" s="29" t="s">
        <v>1245</v>
      </c>
      <c r="F359" s="16" t="s">
        <v>183</v>
      </c>
      <c r="G359" s="10" t="s">
        <v>184</v>
      </c>
      <c r="H359" s="15" t="s">
        <v>185</v>
      </c>
      <c r="I359" s="15" t="s">
        <v>186</v>
      </c>
      <c r="J359" s="136" t="s">
        <v>187</v>
      </c>
      <c r="K359" s="10" t="s">
        <v>1265</v>
      </c>
      <c r="L359" s="10" t="s">
        <v>1323</v>
      </c>
      <c r="M359" s="17" t="s">
        <v>1319</v>
      </c>
      <c r="N359" s="28"/>
      <c r="O359" s="24"/>
      <c r="P359" s="24"/>
      <c r="Q359" s="10" t="s">
        <v>73</v>
      </c>
      <c r="R359" s="16">
        <v>1149</v>
      </c>
      <c r="S359" s="135" t="s">
        <v>998</v>
      </c>
      <c r="Y359" s="62"/>
      <c r="Z359" s="54">
        <v>1</v>
      </c>
      <c r="AA359" s="55"/>
      <c r="AB359" s="49" t="str">
        <f t="shared" si="66"/>
        <v xml:space="preserve"> </v>
      </c>
      <c r="AC359" s="51" t="str">
        <f t="shared" si="66"/>
        <v xml:space="preserve"> </v>
      </c>
      <c r="AD359" s="51" t="str">
        <f t="shared" si="66"/>
        <v xml:space="preserve"> </v>
      </c>
      <c r="AE359" s="51" t="str">
        <f t="shared" si="66"/>
        <v xml:space="preserve"> </v>
      </c>
      <c r="AF359" s="51">
        <f t="shared" si="66"/>
        <v>1</v>
      </c>
      <c r="AG359" s="51" t="str">
        <f t="shared" si="66"/>
        <v xml:space="preserve"> </v>
      </c>
      <c r="AH359" s="50" t="str">
        <f t="shared" si="66"/>
        <v xml:space="preserve"> </v>
      </c>
      <c r="AI359" s="93">
        <f t="shared" si="65"/>
        <v>1</v>
      </c>
      <c r="AJ359" s="1" t="s">
        <v>1003</v>
      </c>
      <c r="AK359" s="1"/>
    </row>
    <row r="360" spans="1:37">
      <c r="A360" s="5" t="s">
        <v>1102</v>
      </c>
      <c r="B360" s="40">
        <v>20</v>
      </c>
      <c r="C360" s="40" t="s">
        <v>1228</v>
      </c>
      <c r="D360" s="6" t="s">
        <v>308</v>
      </c>
      <c r="E360" s="1" t="s">
        <v>309</v>
      </c>
      <c r="F360" s="6" t="s">
        <v>183</v>
      </c>
      <c r="G360" s="1" t="s">
        <v>184</v>
      </c>
      <c r="H360" s="1" t="s">
        <v>185</v>
      </c>
      <c r="I360" s="1" t="s">
        <v>186</v>
      </c>
      <c r="J360" s="1" t="s">
        <v>187</v>
      </c>
      <c r="K360" s="6" t="s">
        <v>192</v>
      </c>
      <c r="L360" s="1" t="s">
        <v>1323</v>
      </c>
      <c r="M360" s="2" t="s">
        <v>310</v>
      </c>
      <c r="N360" s="5"/>
      <c r="O360" s="1" t="b">
        <v>1</v>
      </c>
      <c r="P360" s="6" t="b">
        <v>0</v>
      </c>
      <c r="Q360" s="1" t="s">
        <v>73</v>
      </c>
      <c r="R360" s="18">
        <v>1009</v>
      </c>
      <c r="S360" s="135" t="s">
        <v>998</v>
      </c>
      <c r="Y360" s="62"/>
      <c r="Z360" s="54">
        <f t="shared" ref="Z360:AA375" si="67">IF(AND($A360="Y", $Q360=Z$3),1," ")</f>
        <v>1</v>
      </c>
      <c r="AA360" s="55" t="str">
        <f t="shared" si="67"/>
        <v xml:space="preserve"> </v>
      </c>
      <c r="AB360" s="49" t="str">
        <f t="shared" si="66"/>
        <v xml:space="preserve"> </v>
      </c>
      <c r="AC360" s="51" t="str">
        <f t="shared" si="66"/>
        <v xml:space="preserve"> </v>
      </c>
      <c r="AD360" s="51" t="str">
        <f t="shared" si="66"/>
        <v xml:space="preserve"> </v>
      </c>
      <c r="AE360" s="51" t="str">
        <f t="shared" si="66"/>
        <v xml:space="preserve"> </v>
      </c>
      <c r="AF360" s="51">
        <f t="shared" si="66"/>
        <v>1</v>
      </c>
      <c r="AG360" s="51" t="str">
        <f t="shared" si="66"/>
        <v xml:space="preserve"> </v>
      </c>
      <c r="AH360" s="50" t="str">
        <f t="shared" si="66"/>
        <v xml:space="preserve"> </v>
      </c>
      <c r="AI360" s="93">
        <f t="shared" si="65"/>
        <v>1</v>
      </c>
      <c r="AJ360" s="1" t="s">
        <v>1003</v>
      </c>
      <c r="AK360" s="1"/>
    </row>
    <row r="361" spans="1:37">
      <c r="A361" s="28" t="s">
        <v>1102</v>
      </c>
      <c r="B361" s="41">
        <v>20</v>
      </c>
      <c r="C361" s="41" t="s">
        <v>1227</v>
      </c>
      <c r="D361" s="16" t="s">
        <v>1183</v>
      </c>
      <c r="E361" s="16" t="s">
        <v>285</v>
      </c>
      <c r="F361" s="16" t="s">
        <v>183</v>
      </c>
      <c r="G361" s="10" t="s">
        <v>184</v>
      </c>
      <c r="H361" s="15" t="s">
        <v>185</v>
      </c>
      <c r="I361" s="15" t="s">
        <v>186</v>
      </c>
      <c r="J361" s="136" t="s">
        <v>187</v>
      </c>
      <c r="K361" s="10" t="s">
        <v>188</v>
      </c>
      <c r="L361" s="10" t="s">
        <v>1323</v>
      </c>
      <c r="M361" s="17" t="s">
        <v>1366</v>
      </c>
      <c r="N361" s="28"/>
      <c r="O361" s="24" t="b">
        <v>0</v>
      </c>
      <c r="P361" s="24" t="b">
        <v>0</v>
      </c>
      <c r="Q361" s="10" t="s">
        <v>73</v>
      </c>
      <c r="R361" s="16">
        <v>1205</v>
      </c>
      <c r="S361" s="135" t="s">
        <v>998</v>
      </c>
      <c r="Y361" s="62"/>
      <c r="Z361" s="54">
        <f t="shared" si="67"/>
        <v>1</v>
      </c>
      <c r="AA361" s="55" t="str">
        <f t="shared" si="67"/>
        <v xml:space="preserve"> </v>
      </c>
      <c r="AB361" s="49" t="str">
        <f t="shared" si="66"/>
        <v xml:space="preserve"> </v>
      </c>
      <c r="AC361" s="51" t="str">
        <f t="shared" si="66"/>
        <v xml:space="preserve"> </v>
      </c>
      <c r="AD361" s="51" t="str">
        <f t="shared" si="66"/>
        <v xml:space="preserve"> </v>
      </c>
      <c r="AE361" s="51" t="str">
        <f t="shared" si="66"/>
        <v xml:space="preserve"> </v>
      </c>
      <c r="AF361" s="51">
        <f t="shared" si="66"/>
        <v>1</v>
      </c>
      <c r="AG361" s="51" t="str">
        <f t="shared" si="66"/>
        <v xml:space="preserve"> </v>
      </c>
      <c r="AH361" s="50" t="str">
        <f t="shared" si="66"/>
        <v xml:space="preserve"> </v>
      </c>
      <c r="AI361" s="93">
        <f t="shared" si="65"/>
        <v>1</v>
      </c>
      <c r="AJ361" s="1" t="s">
        <v>1003</v>
      </c>
      <c r="AK361" s="1"/>
    </row>
    <row r="362" spans="1:37">
      <c r="A362" s="5" t="s">
        <v>1102</v>
      </c>
      <c r="B362" s="40">
        <v>20</v>
      </c>
      <c r="C362" s="40" t="s">
        <v>1228</v>
      </c>
      <c r="D362" s="6" t="s">
        <v>60</v>
      </c>
      <c r="E362" s="1" t="s">
        <v>182</v>
      </c>
      <c r="F362" s="1" t="s">
        <v>183</v>
      </c>
      <c r="G362" s="1" t="s">
        <v>184</v>
      </c>
      <c r="H362" s="1" t="s">
        <v>185</v>
      </c>
      <c r="I362" s="1" t="s">
        <v>186</v>
      </c>
      <c r="J362" s="1" t="s">
        <v>187</v>
      </c>
      <c r="K362" s="1" t="s">
        <v>188</v>
      </c>
      <c r="L362" s="81" t="s">
        <v>1273</v>
      </c>
      <c r="M362" s="2" t="s">
        <v>189</v>
      </c>
      <c r="N362" s="5"/>
      <c r="O362" s="1" t="b">
        <v>1</v>
      </c>
      <c r="P362" s="6" t="b">
        <v>0</v>
      </c>
      <c r="Q362" s="1" t="s">
        <v>73</v>
      </c>
      <c r="R362" s="18">
        <v>1011</v>
      </c>
      <c r="S362" s="135" t="s">
        <v>998</v>
      </c>
      <c r="Y362" s="62"/>
      <c r="Z362" s="54">
        <f t="shared" si="67"/>
        <v>1</v>
      </c>
      <c r="AA362" s="55" t="str">
        <f t="shared" si="67"/>
        <v xml:space="preserve"> </v>
      </c>
      <c r="AB362" s="49" t="str">
        <f t="shared" si="66"/>
        <v xml:space="preserve"> </v>
      </c>
      <c r="AC362" s="51" t="str">
        <f t="shared" si="66"/>
        <v xml:space="preserve"> </v>
      </c>
      <c r="AD362" s="51" t="str">
        <f t="shared" si="66"/>
        <v xml:space="preserve"> </v>
      </c>
      <c r="AE362" s="51" t="str">
        <f t="shared" si="66"/>
        <v xml:space="preserve"> </v>
      </c>
      <c r="AF362" s="51">
        <f t="shared" si="66"/>
        <v>1</v>
      </c>
      <c r="AG362" s="51" t="str">
        <f t="shared" si="66"/>
        <v xml:space="preserve"> </v>
      </c>
      <c r="AH362" s="50" t="str">
        <f t="shared" si="66"/>
        <v xml:space="preserve"> </v>
      </c>
      <c r="AI362" s="93">
        <f t="shared" si="65"/>
        <v>1</v>
      </c>
      <c r="AJ362" s="1" t="s">
        <v>1003</v>
      </c>
      <c r="AK362" s="1"/>
    </row>
    <row r="363" spans="1:37">
      <c r="A363" s="28" t="s">
        <v>1102</v>
      </c>
      <c r="B363" s="41">
        <v>20</v>
      </c>
      <c r="C363" s="41" t="s">
        <v>1227</v>
      </c>
      <c r="D363" s="16" t="s">
        <v>498</v>
      </c>
      <c r="E363" s="16" t="s">
        <v>1365</v>
      </c>
      <c r="F363" s="16" t="s">
        <v>183</v>
      </c>
      <c r="G363" s="10" t="s">
        <v>184</v>
      </c>
      <c r="H363" s="15" t="s">
        <v>185</v>
      </c>
      <c r="I363" s="15" t="s">
        <v>186</v>
      </c>
      <c r="J363" s="136" t="s">
        <v>187</v>
      </c>
      <c r="K363" s="10" t="s">
        <v>1639</v>
      </c>
      <c r="L363" s="10" t="s">
        <v>1323</v>
      </c>
      <c r="M363" s="17" t="s">
        <v>1367</v>
      </c>
      <c r="N363" s="28"/>
      <c r="O363" s="24" t="b">
        <v>0</v>
      </c>
      <c r="P363" s="24" t="b">
        <v>0</v>
      </c>
      <c r="Q363" s="10" t="s">
        <v>73</v>
      </c>
      <c r="R363" s="16">
        <v>1206</v>
      </c>
      <c r="S363" s="135" t="s">
        <v>998</v>
      </c>
      <c r="Y363" s="62"/>
      <c r="Z363" s="54">
        <f t="shared" si="67"/>
        <v>1</v>
      </c>
      <c r="AA363" s="55" t="str">
        <f t="shared" si="67"/>
        <v xml:space="preserve"> </v>
      </c>
      <c r="AB363" s="49" t="str">
        <f t="shared" si="66"/>
        <v xml:space="preserve"> </v>
      </c>
      <c r="AC363" s="51" t="str">
        <f t="shared" si="66"/>
        <v xml:space="preserve"> </v>
      </c>
      <c r="AD363" s="51" t="str">
        <f t="shared" si="66"/>
        <v xml:space="preserve"> </v>
      </c>
      <c r="AE363" s="51" t="str">
        <f t="shared" si="66"/>
        <v xml:space="preserve"> </v>
      </c>
      <c r="AF363" s="51">
        <f t="shared" si="66"/>
        <v>1</v>
      </c>
      <c r="AG363" s="51" t="str">
        <f t="shared" si="66"/>
        <v xml:space="preserve"> </v>
      </c>
      <c r="AH363" s="50" t="str">
        <f t="shared" si="66"/>
        <v xml:space="preserve"> </v>
      </c>
      <c r="AI363" s="93">
        <f t="shared" si="65"/>
        <v>1</v>
      </c>
      <c r="AJ363" s="1" t="s">
        <v>1003</v>
      </c>
      <c r="AK363" s="1"/>
    </row>
    <row r="364" spans="1:37">
      <c r="A364" s="5" t="s">
        <v>1102</v>
      </c>
      <c r="B364" s="40">
        <v>20</v>
      </c>
      <c r="C364" s="40" t="s">
        <v>1228</v>
      </c>
      <c r="D364" s="6" t="s">
        <v>80</v>
      </c>
      <c r="E364" s="1" t="s">
        <v>305</v>
      </c>
      <c r="F364" s="1" t="s">
        <v>183</v>
      </c>
      <c r="G364" s="1" t="s">
        <v>184</v>
      </c>
      <c r="H364" s="1" t="s">
        <v>185</v>
      </c>
      <c r="I364" s="1" t="s">
        <v>186</v>
      </c>
      <c r="J364" s="1" t="s">
        <v>187</v>
      </c>
      <c r="K364" s="6" t="s">
        <v>192</v>
      </c>
      <c r="L364" s="1" t="s">
        <v>1323</v>
      </c>
      <c r="M364" s="2" t="s">
        <v>307</v>
      </c>
      <c r="N364" s="5"/>
      <c r="O364" s="1" t="b">
        <v>1</v>
      </c>
      <c r="P364" s="6" t="b">
        <v>0</v>
      </c>
      <c r="Q364" s="1" t="s">
        <v>73</v>
      </c>
      <c r="R364" s="18">
        <v>1013</v>
      </c>
      <c r="S364" s="135" t="s">
        <v>998</v>
      </c>
      <c r="Y364" s="62"/>
      <c r="Z364" s="54">
        <f t="shared" si="67"/>
        <v>1</v>
      </c>
      <c r="AA364" s="55" t="str">
        <f t="shared" si="67"/>
        <v xml:space="preserve"> </v>
      </c>
      <c r="AB364" s="49" t="str">
        <f t="shared" si="66"/>
        <v xml:space="preserve"> </v>
      </c>
      <c r="AC364" s="51" t="str">
        <f t="shared" si="66"/>
        <v xml:space="preserve"> </v>
      </c>
      <c r="AD364" s="51" t="str">
        <f t="shared" si="66"/>
        <v xml:space="preserve"> </v>
      </c>
      <c r="AE364" s="51" t="str">
        <f t="shared" si="66"/>
        <v xml:space="preserve"> </v>
      </c>
      <c r="AF364" s="51">
        <f t="shared" si="66"/>
        <v>1</v>
      </c>
      <c r="AG364" s="51" t="str">
        <f t="shared" si="66"/>
        <v xml:space="preserve"> </v>
      </c>
      <c r="AH364" s="50" t="str">
        <f t="shared" si="66"/>
        <v xml:space="preserve"> </v>
      </c>
      <c r="AI364" s="93">
        <f t="shared" si="65"/>
        <v>1</v>
      </c>
      <c r="AJ364" s="1" t="s">
        <v>1003</v>
      </c>
      <c r="AK364" s="1"/>
    </row>
    <row r="365" spans="1:37">
      <c r="A365" s="5" t="s">
        <v>1102</v>
      </c>
      <c r="B365" s="40">
        <v>20</v>
      </c>
      <c r="C365" s="40" t="s">
        <v>1228</v>
      </c>
      <c r="D365" s="6" t="s">
        <v>844</v>
      </c>
      <c r="E365" s="1" t="s">
        <v>705</v>
      </c>
      <c r="F365" s="1" t="s">
        <v>183</v>
      </c>
      <c r="G365" s="1" t="s">
        <v>184</v>
      </c>
      <c r="H365" s="1" t="s">
        <v>185</v>
      </c>
      <c r="I365" s="1" t="s">
        <v>186</v>
      </c>
      <c r="J365" s="1" t="s">
        <v>187</v>
      </c>
      <c r="K365" s="14" t="s">
        <v>306</v>
      </c>
      <c r="L365" s="1" t="s">
        <v>1323</v>
      </c>
      <c r="M365" s="2" t="s">
        <v>845</v>
      </c>
      <c r="N365" s="5"/>
      <c r="O365" s="1" t="b">
        <v>1</v>
      </c>
      <c r="P365" s="6" t="b">
        <v>0</v>
      </c>
      <c r="Q365" s="1" t="s">
        <v>73</v>
      </c>
      <c r="R365" s="18">
        <v>1019</v>
      </c>
      <c r="S365" s="135" t="s">
        <v>998</v>
      </c>
      <c r="Y365" s="62"/>
      <c r="Z365" s="54">
        <f t="shared" si="67"/>
        <v>1</v>
      </c>
      <c r="AA365" s="55" t="str">
        <f t="shared" si="67"/>
        <v xml:space="preserve"> </v>
      </c>
      <c r="AB365" s="49" t="str">
        <f t="shared" si="66"/>
        <v xml:space="preserve"> </v>
      </c>
      <c r="AC365" s="51" t="str">
        <f t="shared" si="66"/>
        <v xml:space="preserve"> </v>
      </c>
      <c r="AD365" s="51" t="str">
        <f t="shared" si="66"/>
        <v xml:space="preserve"> </v>
      </c>
      <c r="AE365" s="51" t="str">
        <f t="shared" si="66"/>
        <v xml:space="preserve"> </v>
      </c>
      <c r="AF365" s="51">
        <f t="shared" si="66"/>
        <v>1</v>
      </c>
      <c r="AG365" s="51" t="str">
        <f t="shared" si="66"/>
        <v xml:space="preserve"> </v>
      </c>
      <c r="AH365" s="50" t="str">
        <f t="shared" si="66"/>
        <v xml:space="preserve"> </v>
      </c>
      <c r="AI365" s="93">
        <f t="shared" si="65"/>
        <v>1</v>
      </c>
      <c r="AJ365" s="1" t="s">
        <v>1003</v>
      </c>
      <c r="AK365" s="1"/>
    </row>
    <row r="366" spans="1:37">
      <c r="A366" s="5" t="s">
        <v>1102</v>
      </c>
      <c r="B366" s="40">
        <v>20</v>
      </c>
      <c r="C366" s="40" t="s">
        <v>1228</v>
      </c>
      <c r="D366" s="6" t="s">
        <v>315</v>
      </c>
      <c r="E366" s="1" t="s">
        <v>316</v>
      </c>
      <c r="F366" s="1" t="s">
        <v>183</v>
      </c>
      <c r="G366" s="1" t="s">
        <v>184</v>
      </c>
      <c r="H366" s="1" t="s">
        <v>185</v>
      </c>
      <c r="I366" s="1" t="s">
        <v>186</v>
      </c>
      <c r="J366" s="1" t="s">
        <v>187</v>
      </c>
      <c r="K366" s="6" t="s">
        <v>306</v>
      </c>
      <c r="L366" s="1" t="s">
        <v>1323</v>
      </c>
      <c r="M366" s="2" t="s">
        <v>318</v>
      </c>
      <c r="N366" s="5"/>
      <c r="O366" s="1" t="b">
        <v>1</v>
      </c>
      <c r="P366" s="6" t="b">
        <v>0</v>
      </c>
      <c r="Q366" s="1" t="s">
        <v>73</v>
      </c>
      <c r="R366" s="18">
        <v>1014</v>
      </c>
      <c r="S366" s="135" t="s">
        <v>998</v>
      </c>
      <c r="Y366" s="62"/>
      <c r="Z366" s="54">
        <f t="shared" si="67"/>
        <v>1</v>
      </c>
      <c r="AA366" s="55" t="str">
        <f t="shared" si="67"/>
        <v xml:space="preserve"> </v>
      </c>
      <c r="AB366" s="49" t="str">
        <f t="shared" si="66"/>
        <v xml:space="preserve"> </v>
      </c>
      <c r="AC366" s="51" t="str">
        <f t="shared" si="66"/>
        <v xml:space="preserve"> </v>
      </c>
      <c r="AD366" s="51" t="str">
        <f t="shared" si="66"/>
        <v xml:space="preserve"> </v>
      </c>
      <c r="AE366" s="51" t="str">
        <f t="shared" si="66"/>
        <v xml:space="preserve"> </v>
      </c>
      <c r="AF366" s="51">
        <f t="shared" si="66"/>
        <v>1</v>
      </c>
      <c r="AG366" s="51" t="str">
        <f t="shared" si="66"/>
        <v xml:space="preserve"> </v>
      </c>
      <c r="AH366" s="50" t="str">
        <f t="shared" si="66"/>
        <v xml:space="preserve"> </v>
      </c>
      <c r="AI366" s="93">
        <f t="shared" si="65"/>
        <v>1</v>
      </c>
      <c r="AJ366" s="1" t="s">
        <v>1003</v>
      </c>
      <c r="AK366" s="1"/>
    </row>
    <row r="367" spans="1:37">
      <c r="A367" s="5" t="s">
        <v>1102</v>
      </c>
      <c r="B367" s="40">
        <v>20</v>
      </c>
      <c r="C367" s="40" t="s">
        <v>1228</v>
      </c>
      <c r="D367" s="6" t="s">
        <v>218</v>
      </c>
      <c r="E367" s="1" t="s">
        <v>303</v>
      </c>
      <c r="F367" s="1" t="s">
        <v>183</v>
      </c>
      <c r="G367" s="1" t="s">
        <v>184</v>
      </c>
      <c r="H367" s="1" t="s">
        <v>185</v>
      </c>
      <c r="I367" s="1" t="s">
        <v>186</v>
      </c>
      <c r="J367" s="1" t="s">
        <v>187</v>
      </c>
      <c r="K367" s="6" t="s">
        <v>1267</v>
      </c>
      <c r="L367" s="1" t="s">
        <v>1325</v>
      </c>
      <c r="M367" s="2" t="s">
        <v>304</v>
      </c>
      <c r="N367" s="5"/>
      <c r="O367" s="1" t="b">
        <v>1</v>
      </c>
      <c r="P367" s="6" t="b">
        <v>0</v>
      </c>
      <c r="Q367" s="1" t="s">
        <v>73</v>
      </c>
      <c r="R367" s="18">
        <v>1015</v>
      </c>
      <c r="S367" s="135" t="s">
        <v>998</v>
      </c>
      <c r="Y367" s="62"/>
      <c r="Z367" s="54">
        <f t="shared" si="67"/>
        <v>1</v>
      </c>
      <c r="AA367" s="55" t="str">
        <f t="shared" si="67"/>
        <v xml:space="preserve"> </v>
      </c>
      <c r="AB367" s="49" t="str">
        <f t="shared" si="66"/>
        <v xml:space="preserve"> </v>
      </c>
      <c r="AC367" s="51" t="str">
        <f t="shared" si="66"/>
        <v xml:space="preserve"> </v>
      </c>
      <c r="AD367" s="51" t="str">
        <f t="shared" si="66"/>
        <v xml:space="preserve"> </v>
      </c>
      <c r="AE367" s="51" t="str">
        <f t="shared" si="66"/>
        <v xml:space="preserve"> </v>
      </c>
      <c r="AF367" s="51">
        <f t="shared" si="66"/>
        <v>1</v>
      </c>
      <c r="AG367" s="51" t="str">
        <f t="shared" si="66"/>
        <v xml:space="preserve"> </v>
      </c>
      <c r="AH367" s="50" t="str">
        <f t="shared" si="66"/>
        <v xml:space="preserve"> </v>
      </c>
      <c r="AI367" s="93">
        <f t="shared" si="65"/>
        <v>1</v>
      </c>
      <c r="AJ367" s="1" t="s">
        <v>1003</v>
      </c>
      <c r="AK367" s="1"/>
    </row>
    <row r="368" spans="1:37">
      <c r="A368" s="5" t="s">
        <v>1102</v>
      </c>
      <c r="B368" s="40">
        <v>20</v>
      </c>
      <c r="C368" s="40" t="s">
        <v>1228</v>
      </c>
      <c r="D368" s="6" t="s">
        <v>203</v>
      </c>
      <c r="E368" s="1" t="s">
        <v>704</v>
      </c>
      <c r="F368" s="1" t="s">
        <v>183</v>
      </c>
      <c r="G368" s="1" t="s">
        <v>184</v>
      </c>
      <c r="H368" s="1" t="s">
        <v>185</v>
      </c>
      <c r="I368" s="1" t="s">
        <v>186</v>
      </c>
      <c r="J368" s="1" t="s">
        <v>187</v>
      </c>
      <c r="K368" s="6" t="s">
        <v>1266</v>
      </c>
      <c r="L368" s="1" t="s">
        <v>1368</v>
      </c>
      <c r="M368" s="2" t="s">
        <v>840</v>
      </c>
      <c r="N368" s="5"/>
      <c r="O368" s="1" t="b">
        <v>1</v>
      </c>
      <c r="P368" s="6" t="b">
        <v>1</v>
      </c>
      <c r="Q368" s="1" t="s">
        <v>73</v>
      </c>
      <c r="R368" s="18">
        <v>1008</v>
      </c>
      <c r="S368" s="135" t="s">
        <v>998</v>
      </c>
      <c r="Y368" s="62"/>
      <c r="Z368" s="54">
        <f t="shared" si="67"/>
        <v>1</v>
      </c>
      <c r="AA368" s="55" t="str">
        <f t="shared" si="67"/>
        <v xml:space="preserve"> </v>
      </c>
      <c r="AB368" s="49" t="str">
        <f t="shared" si="66"/>
        <v xml:space="preserve"> </v>
      </c>
      <c r="AC368" s="51" t="str">
        <f t="shared" si="66"/>
        <v xml:space="preserve"> </v>
      </c>
      <c r="AD368" s="51" t="str">
        <f t="shared" si="66"/>
        <v xml:space="preserve"> </v>
      </c>
      <c r="AE368" s="51" t="str">
        <f t="shared" si="66"/>
        <v xml:space="preserve"> </v>
      </c>
      <c r="AF368" s="51">
        <f t="shared" si="66"/>
        <v>1</v>
      </c>
      <c r="AG368" s="51" t="str">
        <f t="shared" si="66"/>
        <v xml:space="preserve"> </v>
      </c>
      <c r="AH368" s="50" t="str">
        <f t="shared" si="66"/>
        <v xml:space="preserve"> </v>
      </c>
      <c r="AI368" s="93">
        <f t="shared" si="65"/>
        <v>1</v>
      </c>
      <c r="AJ368" s="1" t="s">
        <v>1003</v>
      </c>
      <c r="AK368" s="1"/>
    </row>
    <row r="369" spans="1:37">
      <c r="A369" s="5" t="s">
        <v>1102</v>
      </c>
      <c r="B369" s="40">
        <v>20</v>
      </c>
      <c r="C369" s="40" t="s">
        <v>1228</v>
      </c>
      <c r="D369" s="6" t="s">
        <v>311</v>
      </c>
      <c r="E369" s="1" t="s">
        <v>312</v>
      </c>
      <c r="F369" s="1" t="s">
        <v>183</v>
      </c>
      <c r="G369" s="1" t="s">
        <v>184</v>
      </c>
      <c r="H369" s="1" t="s">
        <v>185</v>
      </c>
      <c r="I369" s="1" t="s">
        <v>186</v>
      </c>
      <c r="J369" s="1" t="s">
        <v>187</v>
      </c>
      <c r="K369" s="6" t="s">
        <v>192</v>
      </c>
      <c r="L369" s="1" t="s">
        <v>1323</v>
      </c>
      <c r="M369" s="2" t="s">
        <v>313</v>
      </c>
      <c r="N369" s="5"/>
      <c r="O369" s="1" t="b">
        <v>1</v>
      </c>
      <c r="P369" s="6" t="b">
        <v>0</v>
      </c>
      <c r="Q369" s="1" t="s">
        <v>73</v>
      </c>
      <c r="R369" s="18">
        <v>1017</v>
      </c>
      <c r="S369" s="135" t="s">
        <v>998</v>
      </c>
      <c r="Y369" s="62"/>
      <c r="Z369" s="54">
        <f t="shared" si="67"/>
        <v>1</v>
      </c>
      <c r="AA369" s="55" t="str">
        <f t="shared" si="67"/>
        <v xml:space="preserve"> </v>
      </c>
      <c r="AB369" s="49" t="str">
        <f t="shared" si="66"/>
        <v xml:space="preserve"> </v>
      </c>
      <c r="AC369" s="51" t="str">
        <f t="shared" si="66"/>
        <v xml:space="preserve"> </v>
      </c>
      <c r="AD369" s="51" t="str">
        <f t="shared" si="66"/>
        <v xml:space="preserve"> </v>
      </c>
      <c r="AE369" s="51" t="str">
        <f t="shared" si="66"/>
        <v xml:space="preserve"> </v>
      </c>
      <c r="AF369" s="51">
        <f t="shared" si="66"/>
        <v>1</v>
      </c>
      <c r="AG369" s="51" t="str">
        <f t="shared" si="66"/>
        <v xml:space="preserve"> </v>
      </c>
      <c r="AH369" s="50" t="str">
        <f t="shared" si="66"/>
        <v xml:space="preserve"> </v>
      </c>
      <c r="AI369" s="93">
        <f t="shared" si="65"/>
        <v>1</v>
      </c>
      <c r="AJ369" s="1" t="s">
        <v>1003</v>
      </c>
      <c r="AK369" s="1"/>
    </row>
    <row r="370" spans="1:37">
      <c r="A370" s="5" t="s">
        <v>1102</v>
      </c>
      <c r="B370" s="40">
        <v>20</v>
      </c>
      <c r="C370" s="40" t="s">
        <v>1228</v>
      </c>
      <c r="D370" s="6" t="s">
        <v>190</v>
      </c>
      <c r="E370" s="1" t="s">
        <v>191</v>
      </c>
      <c r="F370" s="1" t="s">
        <v>183</v>
      </c>
      <c r="G370" s="1" t="s">
        <v>184</v>
      </c>
      <c r="H370" s="1" t="s">
        <v>185</v>
      </c>
      <c r="I370" s="1" t="s">
        <v>186</v>
      </c>
      <c r="J370" s="1" t="s">
        <v>187</v>
      </c>
      <c r="K370" s="6" t="s">
        <v>1268</v>
      </c>
      <c r="L370" s="1" t="s">
        <v>1326</v>
      </c>
      <c r="M370" s="2" t="s">
        <v>193</v>
      </c>
      <c r="N370" s="5"/>
      <c r="O370" s="1" t="b">
        <v>1</v>
      </c>
      <c r="P370" s="6" t="b">
        <v>0</v>
      </c>
      <c r="Q370" s="1" t="s">
        <v>73</v>
      </c>
      <c r="R370" s="18">
        <v>1018</v>
      </c>
      <c r="S370" s="135" t="s">
        <v>998</v>
      </c>
      <c r="Y370" s="62"/>
      <c r="Z370" s="54">
        <f t="shared" si="67"/>
        <v>1</v>
      </c>
      <c r="AA370" s="55" t="str">
        <f t="shared" si="67"/>
        <v xml:space="preserve"> </v>
      </c>
      <c r="AB370" s="49" t="str">
        <f t="shared" si="66"/>
        <v xml:space="preserve"> </v>
      </c>
      <c r="AC370" s="51" t="str">
        <f t="shared" si="66"/>
        <v xml:space="preserve"> </v>
      </c>
      <c r="AD370" s="51" t="str">
        <f t="shared" si="66"/>
        <v xml:space="preserve"> </v>
      </c>
      <c r="AE370" s="51" t="str">
        <f t="shared" si="66"/>
        <v xml:space="preserve"> </v>
      </c>
      <c r="AF370" s="51">
        <f t="shared" si="66"/>
        <v>1</v>
      </c>
      <c r="AG370" s="51" t="str">
        <f t="shared" si="66"/>
        <v xml:space="preserve"> </v>
      </c>
      <c r="AH370" s="50" t="str">
        <f t="shared" si="66"/>
        <v xml:space="preserve"> </v>
      </c>
      <c r="AI370" s="93">
        <f t="shared" si="65"/>
        <v>1</v>
      </c>
      <c r="AJ370" s="1" t="s">
        <v>1003</v>
      </c>
      <c r="AK370" s="1"/>
    </row>
    <row r="371" spans="1:37">
      <c r="A371" s="28" t="s">
        <v>1102</v>
      </c>
      <c r="B371" s="41">
        <v>20</v>
      </c>
      <c r="C371" s="41" t="s">
        <v>1227</v>
      </c>
      <c r="D371" s="16" t="s">
        <v>1646</v>
      </c>
      <c r="E371" s="16" t="s">
        <v>1647</v>
      </c>
      <c r="F371" s="16" t="s">
        <v>183</v>
      </c>
      <c r="G371" s="10" t="s">
        <v>184</v>
      </c>
      <c r="H371" s="15" t="s">
        <v>185</v>
      </c>
      <c r="I371" s="15" t="s">
        <v>186</v>
      </c>
      <c r="J371" s="136" t="s">
        <v>187</v>
      </c>
      <c r="K371" s="10" t="s">
        <v>1648</v>
      </c>
      <c r="L371" s="15" t="s">
        <v>1323</v>
      </c>
      <c r="M371" s="17" t="s">
        <v>1649</v>
      </c>
      <c r="N371" s="28"/>
      <c r="O371" s="24" t="b">
        <v>0</v>
      </c>
      <c r="P371" s="24" t="b">
        <v>0</v>
      </c>
      <c r="Q371" s="10" t="s">
        <v>73</v>
      </c>
      <c r="R371" s="16">
        <v>1211</v>
      </c>
      <c r="S371" s="135" t="s">
        <v>998</v>
      </c>
      <c r="T371" s="6"/>
      <c r="Y371" s="62"/>
      <c r="Z371" s="54">
        <f t="shared" si="67"/>
        <v>1</v>
      </c>
      <c r="AA371" s="55"/>
      <c r="AB371" s="49"/>
      <c r="AC371" s="51"/>
      <c r="AD371" s="51"/>
      <c r="AE371" s="51"/>
      <c r="AF371" s="51">
        <f t="shared" si="66"/>
        <v>1</v>
      </c>
      <c r="AG371" s="51"/>
      <c r="AH371" s="50"/>
      <c r="AI371" s="93">
        <f t="shared" si="65"/>
        <v>1</v>
      </c>
      <c r="AJ371" s="1" t="s">
        <v>1003</v>
      </c>
      <c r="AK371" s="1"/>
    </row>
    <row r="372" spans="1:37">
      <c r="A372" s="28" t="s">
        <v>1102</v>
      </c>
      <c r="B372" s="41">
        <v>20</v>
      </c>
      <c r="C372" s="41" t="s">
        <v>1227</v>
      </c>
      <c r="D372" s="16" t="s">
        <v>1650</v>
      </c>
      <c r="E372" s="16" t="s">
        <v>61</v>
      </c>
      <c r="F372" s="16" t="s">
        <v>183</v>
      </c>
      <c r="G372" s="10" t="s">
        <v>184</v>
      </c>
      <c r="H372" s="15" t="s">
        <v>185</v>
      </c>
      <c r="I372" s="15" t="s">
        <v>186</v>
      </c>
      <c r="J372" s="136" t="s">
        <v>187</v>
      </c>
      <c r="K372" s="10" t="s">
        <v>1651</v>
      </c>
      <c r="L372" s="15" t="s">
        <v>1323</v>
      </c>
      <c r="M372" s="17" t="s">
        <v>1652</v>
      </c>
      <c r="N372" s="28"/>
      <c r="O372" s="24" t="b">
        <v>0</v>
      </c>
      <c r="P372" s="24" t="b">
        <v>0</v>
      </c>
      <c r="Q372" s="10" t="s">
        <v>73</v>
      </c>
      <c r="R372" s="16">
        <v>1212</v>
      </c>
      <c r="S372" s="135" t="s">
        <v>998</v>
      </c>
      <c r="T372" s="6"/>
      <c r="Y372" s="62"/>
      <c r="Z372" s="54">
        <f t="shared" si="67"/>
        <v>1</v>
      </c>
      <c r="AA372" s="55"/>
      <c r="AB372" s="49"/>
      <c r="AC372" s="51"/>
      <c r="AD372" s="51"/>
      <c r="AE372" s="51"/>
      <c r="AF372" s="51">
        <f t="shared" ref="AF372:AF376" si="68">IF(AND($A372="Y", $S372=AF$3),1," ")</f>
        <v>1</v>
      </c>
      <c r="AG372" s="51"/>
      <c r="AH372" s="50"/>
      <c r="AI372" s="93">
        <f t="shared" si="65"/>
        <v>1</v>
      </c>
      <c r="AK372" s="1"/>
    </row>
    <row r="373" spans="1:37">
      <c r="A373" s="28" t="s">
        <v>1102</v>
      </c>
      <c r="B373" s="41">
        <v>20</v>
      </c>
      <c r="C373" s="41" t="s">
        <v>1227</v>
      </c>
      <c r="D373" s="29" t="s">
        <v>1673</v>
      </c>
      <c r="E373" s="16" t="s">
        <v>1653</v>
      </c>
      <c r="F373" s="16" t="s">
        <v>183</v>
      </c>
      <c r="G373" s="10" t="s">
        <v>184</v>
      </c>
      <c r="H373" s="15" t="s">
        <v>185</v>
      </c>
      <c r="I373" s="15" t="s">
        <v>186</v>
      </c>
      <c r="J373" s="136" t="s">
        <v>187</v>
      </c>
      <c r="K373" s="10" t="s">
        <v>1648</v>
      </c>
      <c r="L373" s="15" t="s">
        <v>1323</v>
      </c>
      <c r="M373" s="17" t="s">
        <v>1654</v>
      </c>
      <c r="N373" s="28"/>
      <c r="O373" s="24" t="b">
        <v>0</v>
      </c>
      <c r="P373" s="24" t="b">
        <v>0</v>
      </c>
      <c r="Q373" s="10" t="s">
        <v>73</v>
      </c>
      <c r="R373" s="16">
        <v>1213</v>
      </c>
      <c r="S373" s="135" t="s">
        <v>998</v>
      </c>
      <c r="T373" s="6"/>
      <c r="Y373" s="62"/>
      <c r="Z373" s="54">
        <f t="shared" si="67"/>
        <v>1</v>
      </c>
      <c r="AA373" s="55"/>
      <c r="AB373" s="49"/>
      <c r="AC373" s="51"/>
      <c r="AD373" s="51"/>
      <c r="AE373" s="51"/>
      <c r="AF373" s="51">
        <f t="shared" si="68"/>
        <v>1</v>
      </c>
      <c r="AG373" s="51"/>
      <c r="AH373" s="50"/>
      <c r="AI373" s="93">
        <f t="shared" si="65"/>
        <v>1</v>
      </c>
      <c r="AK373" s="1"/>
    </row>
    <row r="374" spans="1:37">
      <c r="A374" s="28" t="s">
        <v>1102</v>
      </c>
      <c r="B374" s="41">
        <v>20</v>
      </c>
      <c r="C374" s="41" t="s">
        <v>1227</v>
      </c>
      <c r="D374" s="16" t="s">
        <v>1655</v>
      </c>
      <c r="E374" s="16" t="s">
        <v>1656</v>
      </c>
      <c r="F374" s="16" t="s">
        <v>183</v>
      </c>
      <c r="G374" s="10" t="s">
        <v>184</v>
      </c>
      <c r="H374" s="15" t="s">
        <v>185</v>
      </c>
      <c r="I374" s="15" t="s">
        <v>186</v>
      </c>
      <c r="J374" s="136" t="s">
        <v>187</v>
      </c>
      <c r="K374" s="10" t="s">
        <v>1651</v>
      </c>
      <c r="L374" s="15" t="s">
        <v>1323</v>
      </c>
      <c r="M374" s="17" t="s">
        <v>1657</v>
      </c>
      <c r="N374" s="28"/>
      <c r="O374" s="24" t="b">
        <v>0</v>
      </c>
      <c r="P374" s="24" t="b">
        <v>0</v>
      </c>
      <c r="Q374" s="10" t="s">
        <v>73</v>
      </c>
      <c r="R374" s="16">
        <v>1214</v>
      </c>
      <c r="S374" s="135" t="s">
        <v>998</v>
      </c>
      <c r="T374" s="6"/>
      <c r="Y374" s="62"/>
      <c r="Z374" s="54">
        <f t="shared" si="67"/>
        <v>1</v>
      </c>
      <c r="AA374" s="55"/>
      <c r="AB374" s="49"/>
      <c r="AC374" s="51"/>
      <c r="AD374" s="51"/>
      <c r="AE374" s="51"/>
      <c r="AF374" s="51">
        <f t="shared" si="68"/>
        <v>1</v>
      </c>
      <c r="AG374" s="51"/>
      <c r="AH374" s="50"/>
      <c r="AI374" s="93">
        <f t="shared" si="65"/>
        <v>1</v>
      </c>
      <c r="AK374" s="1"/>
    </row>
    <row r="375" spans="1:37">
      <c r="A375" s="28" t="s">
        <v>1102</v>
      </c>
      <c r="B375" s="41">
        <v>20</v>
      </c>
      <c r="C375" s="41" t="s">
        <v>1227</v>
      </c>
      <c r="D375" s="16" t="s">
        <v>1658</v>
      </c>
      <c r="E375" s="16" t="s">
        <v>1659</v>
      </c>
      <c r="F375" s="16" t="s">
        <v>183</v>
      </c>
      <c r="G375" s="10" t="s">
        <v>184</v>
      </c>
      <c r="H375" s="15" t="s">
        <v>185</v>
      </c>
      <c r="I375" s="15" t="s">
        <v>186</v>
      </c>
      <c r="J375" s="136" t="s">
        <v>187</v>
      </c>
      <c r="K375" s="10" t="s">
        <v>1648</v>
      </c>
      <c r="L375" s="15" t="s">
        <v>1323</v>
      </c>
      <c r="M375" s="17" t="s">
        <v>1660</v>
      </c>
      <c r="N375" s="28"/>
      <c r="O375" s="24" t="b">
        <v>0</v>
      </c>
      <c r="P375" s="24" t="b">
        <v>0</v>
      </c>
      <c r="Q375" s="10" t="s">
        <v>73</v>
      </c>
      <c r="R375" s="16">
        <v>1215</v>
      </c>
      <c r="S375" s="135" t="s">
        <v>998</v>
      </c>
      <c r="T375" s="6"/>
      <c r="Y375" s="62"/>
      <c r="Z375" s="54">
        <f t="shared" si="67"/>
        <v>1</v>
      </c>
      <c r="AA375" s="55"/>
      <c r="AB375" s="49"/>
      <c r="AC375" s="51"/>
      <c r="AD375" s="51"/>
      <c r="AE375" s="51"/>
      <c r="AF375" s="51">
        <f t="shared" si="68"/>
        <v>1</v>
      </c>
      <c r="AG375" s="51"/>
      <c r="AH375" s="50"/>
      <c r="AI375" s="93">
        <f t="shared" si="65"/>
        <v>1</v>
      </c>
      <c r="AK375" s="1"/>
    </row>
    <row r="376" spans="1:37">
      <c r="A376" s="28" t="s">
        <v>1102</v>
      </c>
      <c r="B376" s="41">
        <v>20</v>
      </c>
      <c r="C376" s="41" t="s">
        <v>1227</v>
      </c>
      <c r="D376" s="29" t="s">
        <v>179</v>
      </c>
      <c r="E376" s="16" t="s">
        <v>1661</v>
      </c>
      <c r="F376" s="16" t="s">
        <v>183</v>
      </c>
      <c r="G376" s="10" t="s">
        <v>184</v>
      </c>
      <c r="H376" s="15" t="s">
        <v>185</v>
      </c>
      <c r="I376" s="15" t="s">
        <v>186</v>
      </c>
      <c r="J376" s="136" t="s">
        <v>187</v>
      </c>
      <c r="K376" s="10" t="s">
        <v>1648</v>
      </c>
      <c r="L376" s="15" t="s">
        <v>1323</v>
      </c>
      <c r="M376" s="17" t="s">
        <v>1662</v>
      </c>
      <c r="N376" s="28"/>
      <c r="O376" s="24" t="b">
        <v>0</v>
      </c>
      <c r="P376" s="24" t="b">
        <v>0</v>
      </c>
      <c r="Q376" s="10" t="s">
        <v>73</v>
      </c>
      <c r="R376" s="16">
        <v>1216</v>
      </c>
      <c r="S376" s="135" t="s">
        <v>998</v>
      </c>
      <c r="T376" s="6"/>
      <c r="Y376" s="62"/>
      <c r="Z376" s="54">
        <f t="shared" ref="Z376" si="69">IF(AND($A376="Y", $Q376=Z$3),1," ")</f>
        <v>1</v>
      </c>
      <c r="AA376" s="55"/>
      <c r="AB376" s="49"/>
      <c r="AC376" s="51"/>
      <c r="AD376" s="51"/>
      <c r="AE376" s="51"/>
      <c r="AF376" s="51">
        <f t="shared" si="68"/>
        <v>1</v>
      </c>
      <c r="AG376" s="51"/>
      <c r="AH376" s="50"/>
      <c r="AI376" s="93">
        <f t="shared" si="65"/>
        <v>1</v>
      </c>
      <c r="AK376" s="1"/>
    </row>
    <row r="377" spans="1:37">
      <c r="A377" s="28" t="s">
        <v>1102</v>
      </c>
      <c r="B377" s="43">
        <v>23</v>
      </c>
      <c r="C377" s="41" t="s">
        <v>1320</v>
      </c>
      <c r="D377" s="15" t="s">
        <v>760</v>
      </c>
      <c r="E377" s="15" t="s">
        <v>761</v>
      </c>
      <c r="F377" s="139" t="s">
        <v>1048</v>
      </c>
      <c r="G377" s="10" t="s">
        <v>1640</v>
      </c>
      <c r="H377" s="15" t="s">
        <v>403</v>
      </c>
      <c r="I377" s="15" t="s">
        <v>404</v>
      </c>
      <c r="J377" s="10" t="s">
        <v>771</v>
      </c>
      <c r="K377" s="15" t="s">
        <v>1261</v>
      </c>
      <c r="L377" s="10" t="s">
        <v>1358</v>
      </c>
      <c r="M377" s="17" t="s">
        <v>1263</v>
      </c>
      <c r="N377" s="28"/>
      <c r="O377" s="24" t="b">
        <v>0</v>
      </c>
      <c r="P377" s="24" t="b">
        <v>0</v>
      </c>
      <c r="Q377" s="15" t="s">
        <v>73</v>
      </c>
      <c r="R377" s="16">
        <v>1030</v>
      </c>
      <c r="S377" s="133" t="s">
        <v>1000</v>
      </c>
      <c r="T377" s="6"/>
      <c r="Y377" s="62"/>
      <c r="Z377" s="54"/>
      <c r="AA377" s="55">
        <v>1</v>
      </c>
      <c r="AB377" s="49" t="str">
        <f t="shared" ref="AB377:AH377" si="70">IF(AND($A377="Y", $S377=AB$3),1," ")</f>
        <v xml:space="preserve"> </v>
      </c>
      <c r="AC377" s="51" t="str">
        <f t="shared" si="70"/>
        <v xml:space="preserve"> </v>
      </c>
      <c r="AD377" s="51">
        <f t="shared" si="70"/>
        <v>1</v>
      </c>
      <c r="AE377" s="51" t="str">
        <f t="shared" si="70"/>
        <v xml:space="preserve"> </v>
      </c>
      <c r="AF377" s="51" t="str">
        <f t="shared" si="70"/>
        <v xml:space="preserve"> </v>
      </c>
      <c r="AG377" s="51" t="str">
        <f t="shared" si="70"/>
        <v xml:space="preserve"> </v>
      </c>
      <c r="AH377" s="50" t="str">
        <f t="shared" si="70"/>
        <v xml:space="preserve"> </v>
      </c>
      <c r="AI377" s="93">
        <f t="shared" si="65"/>
        <v>1</v>
      </c>
      <c r="AK377" s="1"/>
    </row>
    <row r="378" spans="1:37">
      <c r="A378" s="28" t="s">
        <v>1102</v>
      </c>
      <c r="B378" s="43">
        <v>23</v>
      </c>
      <c r="C378" s="41" t="s">
        <v>1320</v>
      </c>
      <c r="D378" s="15" t="s">
        <v>1260</v>
      </c>
      <c r="E378" s="15" t="s">
        <v>1259</v>
      </c>
      <c r="F378" s="139" t="s">
        <v>1048</v>
      </c>
      <c r="G378" s="10" t="s">
        <v>1640</v>
      </c>
      <c r="H378" s="15" t="s">
        <v>403</v>
      </c>
      <c r="I378" s="15" t="s">
        <v>404</v>
      </c>
      <c r="J378" s="10" t="s">
        <v>771</v>
      </c>
      <c r="K378" s="15" t="s">
        <v>1261</v>
      </c>
      <c r="L378" s="10" t="s">
        <v>1358</v>
      </c>
      <c r="M378" s="17" t="s">
        <v>1264</v>
      </c>
      <c r="N378" s="28"/>
      <c r="O378" s="24" t="b">
        <v>0</v>
      </c>
      <c r="P378" s="24" t="b">
        <v>0</v>
      </c>
      <c r="Q378" s="15" t="s">
        <v>27</v>
      </c>
      <c r="R378" s="16">
        <v>1031</v>
      </c>
      <c r="S378" s="133" t="s">
        <v>1000</v>
      </c>
      <c r="T378" s="6"/>
      <c r="Y378" s="62"/>
      <c r="Z378" s="54"/>
      <c r="AA378" s="55">
        <v>1</v>
      </c>
      <c r="AB378" s="49" t="str">
        <f t="shared" ref="AB378:AH379" si="71">IF(AND($A378="Y", $S378=AB$3),1," ")</f>
        <v xml:space="preserve"> </v>
      </c>
      <c r="AC378" s="51" t="str">
        <f t="shared" si="71"/>
        <v xml:space="preserve"> </v>
      </c>
      <c r="AD378" s="51">
        <f t="shared" si="71"/>
        <v>1</v>
      </c>
      <c r="AE378" s="51" t="str">
        <f t="shared" si="71"/>
        <v xml:space="preserve"> </v>
      </c>
      <c r="AF378" s="51" t="str">
        <f t="shared" si="71"/>
        <v xml:space="preserve"> </v>
      </c>
      <c r="AG378" s="51" t="str">
        <f t="shared" si="71"/>
        <v xml:space="preserve"> </v>
      </c>
      <c r="AH378" s="50" t="str">
        <f t="shared" si="71"/>
        <v xml:space="preserve"> </v>
      </c>
      <c r="AI378" s="93">
        <f t="shared" si="65"/>
        <v>1</v>
      </c>
      <c r="AK378" s="1"/>
    </row>
    <row r="379" spans="1:37">
      <c r="A379" s="28" t="s">
        <v>1102</v>
      </c>
      <c r="B379" s="43">
        <v>23</v>
      </c>
      <c r="C379" s="41" t="s">
        <v>1227</v>
      </c>
      <c r="D379" s="15" t="s">
        <v>4</v>
      </c>
      <c r="E379" s="15" t="s">
        <v>470</v>
      </c>
      <c r="F379" s="139" t="s">
        <v>1048</v>
      </c>
      <c r="G379" s="10" t="s">
        <v>1640</v>
      </c>
      <c r="H379" s="15" t="s">
        <v>403</v>
      </c>
      <c r="I379" s="15" t="s">
        <v>404</v>
      </c>
      <c r="J379" s="10" t="s">
        <v>771</v>
      </c>
      <c r="K379" s="15" t="s">
        <v>1261</v>
      </c>
      <c r="L379" s="82" t="s">
        <v>1363</v>
      </c>
      <c r="M379" s="17" t="s">
        <v>1262</v>
      </c>
      <c r="N379" s="28"/>
      <c r="O379" s="24" t="b">
        <v>0</v>
      </c>
      <c r="P379" s="24" t="b">
        <v>0</v>
      </c>
      <c r="Q379" s="15" t="s">
        <v>27</v>
      </c>
      <c r="R379" s="16">
        <v>1178</v>
      </c>
      <c r="S379" s="133" t="s">
        <v>1000</v>
      </c>
      <c r="T379" s="6"/>
      <c r="Y379" s="62"/>
      <c r="Z379" s="54" t="str">
        <f>IF(AND($A379="Y", $Q379=Z$3),1," ")</f>
        <v xml:space="preserve"> </v>
      </c>
      <c r="AA379" s="55">
        <f>IF(AND($A379="Y", $Q379=AA$3),1," ")</f>
        <v>1</v>
      </c>
      <c r="AB379" s="49" t="str">
        <f t="shared" si="71"/>
        <v xml:space="preserve"> </v>
      </c>
      <c r="AC379" s="51" t="str">
        <f t="shared" si="71"/>
        <v xml:space="preserve"> </v>
      </c>
      <c r="AD379" s="51">
        <f t="shared" si="71"/>
        <v>1</v>
      </c>
      <c r="AE379" s="51" t="str">
        <f t="shared" si="71"/>
        <v xml:space="preserve"> </v>
      </c>
      <c r="AF379" s="51" t="str">
        <f t="shared" si="71"/>
        <v xml:space="preserve"> </v>
      </c>
      <c r="AG379" s="51" t="str">
        <f t="shared" si="71"/>
        <v xml:space="preserve"> </v>
      </c>
      <c r="AH379" s="50" t="str">
        <f t="shared" si="71"/>
        <v xml:space="preserve"> </v>
      </c>
      <c r="AI379" s="93">
        <f t="shared" si="65"/>
        <v>1</v>
      </c>
      <c r="AK379" s="1"/>
    </row>
    <row r="380" spans="1:37">
      <c r="A380" s="32"/>
      <c r="B380" s="30"/>
      <c r="C380" s="30"/>
      <c r="D380" s="14"/>
      <c r="E380" s="14"/>
      <c r="F380" s="14"/>
      <c r="G380" s="14"/>
      <c r="H380" s="14"/>
      <c r="I380" s="14"/>
      <c r="J380" s="14"/>
      <c r="K380" s="14"/>
      <c r="N380" s="5"/>
      <c r="S380" s="14"/>
      <c r="Y380" s="1"/>
      <c r="Z380" s="73"/>
      <c r="AA380" s="74"/>
      <c r="AB380" s="73"/>
      <c r="AC380" s="51"/>
      <c r="AD380" s="51"/>
      <c r="AE380" s="51"/>
      <c r="AF380" s="51"/>
      <c r="AG380" s="51"/>
      <c r="AH380" s="50"/>
      <c r="AI380" s="18"/>
      <c r="AK380" s="1"/>
    </row>
    <row r="381" spans="1:37">
      <c r="A381" s="75"/>
      <c r="B381" s="37"/>
      <c r="Y381" s="1"/>
      <c r="Z381" s="76"/>
      <c r="AA381" s="77"/>
      <c r="AB381" s="76"/>
      <c r="AC381" s="78"/>
      <c r="AD381" s="78"/>
      <c r="AE381" s="78"/>
      <c r="AF381" s="78"/>
      <c r="AG381" s="78"/>
      <c r="AH381" s="79"/>
      <c r="AI381" s="18"/>
      <c r="AK381" s="1"/>
    </row>
    <row r="382" spans="1:37" ht="13.5" thickBot="1">
      <c r="A382" s="1">
        <f>COUNTIF(A4:A381,"Y")</f>
        <v>370</v>
      </c>
      <c r="B382" s="37"/>
      <c r="Y382" s="62"/>
      <c r="Z382" s="56">
        <f t="shared" ref="Z382:AI382" si="72">SUM(Z4:Z381)</f>
        <v>327</v>
      </c>
      <c r="AA382" s="57">
        <f t="shared" si="72"/>
        <v>41</v>
      </c>
      <c r="AB382" s="56">
        <f t="shared" si="72"/>
        <v>74</v>
      </c>
      <c r="AC382" s="59">
        <f t="shared" si="72"/>
        <v>56</v>
      </c>
      <c r="AD382" s="59">
        <f t="shared" si="72"/>
        <v>42</v>
      </c>
      <c r="AE382" s="59">
        <f t="shared" si="72"/>
        <v>35</v>
      </c>
      <c r="AF382" s="59">
        <f t="shared" si="72"/>
        <v>47</v>
      </c>
      <c r="AG382" s="59">
        <f t="shared" si="72"/>
        <v>55</v>
      </c>
      <c r="AH382" s="57">
        <f t="shared" si="72"/>
        <v>61</v>
      </c>
      <c r="AI382" s="59">
        <f t="shared" si="72"/>
        <v>370</v>
      </c>
      <c r="AK382" s="1"/>
    </row>
    <row r="383" spans="1:37" ht="13.5" thickBot="1">
      <c r="A383" s="66"/>
      <c r="B383" s="66"/>
      <c r="C383" s="66"/>
      <c r="D383" s="66"/>
      <c r="E383" s="66"/>
      <c r="Y383" s="45"/>
      <c r="Z383" s="45"/>
      <c r="AA383" s="63">
        <f>+Z382+AA382</f>
        <v>368</v>
      </c>
      <c r="AB383" s="45"/>
      <c r="AC383" s="45"/>
      <c r="AD383" s="45"/>
      <c r="AE383" s="45"/>
      <c r="AF383" s="45">
        <v>37</v>
      </c>
      <c r="AG383" s="45"/>
      <c r="AH383" s="63">
        <f>+SUM(AB382:AH382)</f>
        <v>370</v>
      </c>
      <c r="AI383" s="45"/>
      <c r="AK383" s="1"/>
    </row>
    <row r="384" spans="1:37" ht="16.5" thickBot="1">
      <c r="A384" s="103" t="s">
        <v>1103</v>
      </c>
      <c r="B384" s="104">
        <f>+COUNTIF(A$4:A$381,"Y")</f>
        <v>370</v>
      </c>
      <c r="C384" s="66"/>
      <c r="D384" s="66"/>
      <c r="E384" s="66"/>
      <c r="Y384" s="45"/>
      <c r="Z384" s="45" t="s">
        <v>73</v>
      </c>
      <c r="AA384" s="45" t="s">
        <v>27</v>
      </c>
      <c r="AB384" s="45"/>
      <c r="AC384" s="45"/>
      <c r="AD384" s="45"/>
      <c r="AE384" s="45"/>
      <c r="AF384" s="45"/>
      <c r="AG384" s="45"/>
      <c r="AH384" s="45"/>
      <c r="AI384" s="45"/>
      <c r="AK384" s="1"/>
    </row>
    <row r="385" spans="1:37" ht="13.5" thickBot="1">
      <c r="C385" s="1"/>
      <c r="D385" s="6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K385" s="1"/>
    </row>
    <row r="386" spans="1:37" ht="15.75">
      <c r="A386" s="105" t="s">
        <v>1670</v>
      </c>
      <c r="B386" s="106">
        <f>+COUNTIFS(S$4:S$381,"SERO",A$4:A$381,"Y")</f>
        <v>74</v>
      </c>
      <c r="C386" s="6" t="s">
        <v>1152</v>
      </c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K386" s="1"/>
    </row>
    <row r="387" spans="1:37" ht="15.75">
      <c r="A387" s="107" t="s">
        <v>995</v>
      </c>
      <c r="B387" s="108">
        <f>+COUNTIFS(S$4:S$381,"WRO",A$4:A$381,"Y")</f>
        <v>56</v>
      </c>
      <c r="C387" s="6" t="s">
        <v>1151</v>
      </c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K387" s="1"/>
    </row>
    <row r="388" spans="1:37" ht="15.75">
      <c r="A388" s="107" t="s">
        <v>1000</v>
      </c>
      <c r="B388" s="108">
        <f>+COUNTIFS(S$4:S$381,"MPRO",A$4:A$381,"Y")</f>
        <v>42</v>
      </c>
      <c r="C388" s="6" t="s">
        <v>1148</v>
      </c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K388" s="1"/>
    </row>
    <row r="389" spans="1:37" ht="15.75">
      <c r="A389" s="107" t="s">
        <v>997</v>
      </c>
      <c r="B389" s="108">
        <f>+COUNTIFS(S$4:S$381,"NERO",A$4:A$381,"Y")</f>
        <v>35</v>
      </c>
      <c r="C389" s="6" t="s">
        <v>1149</v>
      </c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K389" s="1"/>
    </row>
    <row r="390" spans="1:37" ht="15.75">
      <c r="A390" s="107" t="s">
        <v>998</v>
      </c>
      <c r="B390" s="108">
        <f>+COUNTIFS(S$4:S$381,"MARO",A$4:A$381,"Y")</f>
        <v>47</v>
      </c>
      <c r="C390" s="6" t="s">
        <v>1146</v>
      </c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K390" s="1"/>
    </row>
    <row r="391" spans="1:37" ht="15.75">
      <c r="A391" s="107" t="s">
        <v>999</v>
      </c>
      <c r="B391" s="108">
        <f>+COUNTIFS(S$4:S$381,"SWRO",A$4:A$381,"Y")</f>
        <v>55</v>
      </c>
      <c r="C391" s="6" t="s">
        <v>1150</v>
      </c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K391" s="1"/>
    </row>
    <row r="392" spans="1:37" ht="15.75">
      <c r="A392" s="107" t="s">
        <v>996</v>
      </c>
      <c r="B392" s="108">
        <f>+COUNTIFS(S$4:S$381,"MWRO",A$4:A$381,"Y")</f>
        <v>61</v>
      </c>
      <c r="C392" s="6" t="s">
        <v>1147</v>
      </c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K392" s="1"/>
    </row>
    <row r="393" spans="1:37" ht="16.5" thickBot="1">
      <c r="A393" s="109"/>
      <c r="B393" s="110">
        <f>SUM(B386:B392)</f>
        <v>370</v>
      </c>
      <c r="C393" s="6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K393" s="1"/>
    </row>
    <row r="394" spans="1:37" ht="15.75">
      <c r="A394" s="107" t="s">
        <v>683</v>
      </c>
      <c r="B394" s="106">
        <f>+COUNTIFS(Q$4:Q$381,"AF",A$4:A$381,"Y")</f>
        <v>2</v>
      </c>
      <c r="C394" s="1"/>
      <c r="D394" s="6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K394" s="1"/>
    </row>
    <row r="395" spans="1:37" ht="15.75">
      <c r="A395" s="107" t="s">
        <v>1321</v>
      </c>
      <c r="B395" s="148">
        <f>+AA382</f>
        <v>41</v>
      </c>
      <c r="C395" s="1"/>
      <c r="D395" s="6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K395" s="1"/>
    </row>
    <row r="396" spans="1:37" ht="15.75">
      <c r="A396" s="107" t="s">
        <v>1322</v>
      </c>
      <c r="B396" s="108">
        <f>+Z382</f>
        <v>327</v>
      </c>
      <c r="C396" s="1"/>
      <c r="D396" s="6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K396" s="1"/>
    </row>
    <row r="397" spans="1:37" ht="16.5" thickBot="1">
      <c r="A397" s="109"/>
      <c r="B397" s="110">
        <f>SUM(B394:B396)</f>
        <v>370</v>
      </c>
      <c r="C397" s="1"/>
      <c r="D397" s="6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K397" s="1"/>
    </row>
    <row r="398" spans="1:37" ht="15.75">
      <c r="A398" s="107" t="s">
        <v>1671</v>
      </c>
      <c r="U398" s="45"/>
      <c r="V398" s="45"/>
      <c r="X398" s="6"/>
      <c r="Y398" s="60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K398" s="1"/>
    </row>
    <row r="399" spans="1:37">
      <c r="AI399" s="46"/>
      <c r="AK399" s="1"/>
    </row>
  </sheetData>
  <autoFilter ref="A3:AI379">
    <filterColumn colId="5"/>
    <filterColumn colId="6"/>
    <filterColumn colId="7"/>
    <filterColumn colId="8"/>
    <filterColumn colId="9"/>
  </autoFilter>
  <sortState ref="A218:GO219">
    <sortCondition ref="A219"/>
  </sortState>
  <mergeCells count="1">
    <mergeCell ref="A2:B2"/>
  </mergeCells>
  <hyperlinks>
    <hyperlink ref="M172" r:id="rId1"/>
    <hyperlink ref="M174" r:id="rId2"/>
    <hyperlink ref="M170" r:id="rId3"/>
    <hyperlink ref="M169" r:id="rId4"/>
    <hyperlink ref="M168" r:id="rId5"/>
    <hyperlink ref="M167" r:id="rId6"/>
    <hyperlink ref="M4" r:id="rId7"/>
    <hyperlink ref="M166:M167" r:id="rId8" display="suardinir@michigan.gov"/>
    <hyperlink ref="M173" r:id="rId9"/>
    <hyperlink ref="M18" r:id="rId10"/>
    <hyperlink ref="M349" r:id="rId11"/>
    <hyperlink ref="M122" r:id="rId12"/>
    <hyperlink ref="M123" r:id="rId13"/>
    <hyperlink ref="M121" r:id="rId14"/>
    <hyperlink ref="M75" r:id="rId15"/>
    <hyperlink ref="M77" r:id="rId16"/>
    <hyperlink ref="M79" r:id="rId17"/>
    <hyperlink ref="M80" r:id="rId18" display="meggan.hemas-reese@decal.ga.gov"/>
    <hyperlink ref="M345" r:id="rId19"/>
    <hyperlink ref="M354" r:id="rId20" display="mailto:Kimberly.Musiedlak@dpi.wi.gov"/>
    <hyperlink ref="M110" r:id="rId21" display="mhaney@doe.state.in.us"/>
    <hyperlink ref="M277" r:id="rId22"/>
    <hyperlink ref="M89" r:id="rId23"/>
    <hyperlink ref="M274" r:id="rId24"/>
    <hyperlink ref="M278" r:id="rId25"/>
    <hyperlink ref="M276" r:id="rId26"/>
    <hyperlink ref="M273" r:id="rId27"/>
    <hyperlink ref="M88" r:id="rId28"/>
    <hyperlink ref="M184" r:id="rId29"/>
    <hyperlink ref="M182" r:id="rId30"/>
    <hyperlink ref="M70" r:id="rId31"/>
    <hyperlink ref="M233" r:id="rId32"/>
    <hyperlink ref="M238" r:id="rId33"/>
    <hyperlink ref="M72" r:id="rId34"/>
    <hyperlink ref="M87" r:id="rId35"/>
    <hyperlink ref="M177" r:id="rId36"/>
    <hyperlink ref="M59" r:id="rId37"/>
    <hyperlink ref="M71" r:id="rId38"/>
    <hyperlink ref="M76" r:id="rId39"/>
    <hyperlink ref="M78" r:id="rId40"/>
    <hyperlink ref="M55" r:id="rId41"/>
    <hyperlink ref="M234:M240" r:id="rId42" display="cesar.uriarte@state.nm.us"/>
    <hyperlink ref="M60" r:id="rId43"/>
    <hyperlink ref="M53" r:id="rId44"/>
    <hyperlink ref="M54" r:id="rId45"/>
    <hyperlink ref="M57" r:id="rId46"/>
    <hyperlink ref="M56" r:id="rId47"/>
    <hyperlink ref="M61" r:id="rId48"/>
    <hyperlink ref="M62" r:id="rId49"/>
    <hyperlink ref="M47" r:id="rId50"/>
    <hyperlink ref="M105" r:id="rId51" display="maggie@doe.state.in.us"/>
    <hyperlink ref="M21" r:id="rId52"/>
    <hyperlink ref="M179" r:id="rId53"/>
    <hyperlink ref="M14" r:id="rId54"/>
    <hyperlink ref="M183" r:id="rId55" display="Ken.Thompson@dhss.mo.gov"/>
    <hyperlink ref="M180" r:id="rId56" display="Ann.Mccormack@dhss.mo.gov"/>
    <hyperlink ref="M96" r:id="rId57"/>
    <hyperlink ref="M104" r:id="rId58" display="mailto:pawillia@isbe.net"/>
    <hyperlink ref="M107" r:id="rId59" display="mldavis@doe.state.in.us"/>
    <hyperlink ref="M108" r:id="rId60"/>
    <hyperlink ref="M112" r:id="rId61"/>
    <hyperlink ref="M113" r:id="rId62" display="jsutton@doe.state.in.us"/>
    <hyperlink ref="M119" r:id="rId63" display="jmelcher@ksde.org"/>
    <hyperlink ref="M117" r:id="rId64"/>
    <hyperlink ref="M335" r:id="rId65"/>
    <hyperlink ref="M127" r:id="rId66" display="mailto:Suzanne.Leggas@education.ky.gov"/>
    <hyperlink ref="M140" r:id="rId67"/>
    <hyperlink ref="M115" r:id="rId68"/>
    <hyperlink ref="M130" r:id="rId69"/>
    <hyperlink ref="M357" r:id="rId70" display="jill.schneeberg@dpi.state.wi.us"/>
    <hyperlink ref="M331" r:id="rId71"/>
    <hyperlink ref="M342" r:id="rId72"/>
    <hyperlink ref="M341" r:id="rId73"/>
    <hyperlink ref="M136" r:id="rId74"/>
    <hyperlink ref="M134" r:id="rId75"/>
    <hyperlink ref="M142" r:id="rId76"/>
    <hyperlink ref="M350" r:id="rId77" display="renee.drake@dpi.state.wi.us"/>
    <hyperlink ref="M355" r:id="rId78" display="monica.owsichek@dpi.state.wi.us"/>
    <hyperlink ref="M356" r:id="rId79" display="molle.polzin@dpi.state.wi.us"/>
    <hyperlink ref="M149" r:id="rId80"/>
    <hyperlink ref="M348" r:id="rId81"/>
    <hyperlink ref="M326" r:id="rId82" display="luann.shipley@schools.utah.gov"/>
    <hyperlink ref="M125" r:id="rId83"/>
    <hyperlink ref="M106" r:id="rId84" display="myurczyk@doe.state.in.us"/>
    <hyperlink ref="M252" r:id="rId85"/>
    <hyperlink ref="M358" r:id="rId86"/>
    <hyperlink ref="M369" r:id="rId87"/>
    <hyperlink ref="M370" r:id="rId88"/>
    <hyperlink ref="M365" r:id="rId89"/>
    <hyperlink ref="M111" r:id="rId90" display="cmarkle@doe.state.in.us"/>
    <hyperlink ref="M347" r:id="rId91" display="moryah.becker@dpi.state.wi.us"/>
    <hyperlink ref="M95" r:id="rId92"/>
    <hyperlink ref="M92" r:id="rId93"/>
    <hyperlink ref="M93" r:id="rId94"/>
    <hyperlink ref="M189" r:id="rId95"/>
    <hyperlink ref="M191" r:id="rId96" display="scottclements@mde.k12.ms.us"/>
    <hyperlink ref="M25" r:id="rId97"/>
    <hyperlink ref="M27" r:id="rId98"/>
    <hyperlink ref="M28" r:id="rId99"/>
    <hyperlink ref="M30" r:id="rId100"/>
    <hyperlink ref="M34" r:id="rId101"/>
    <hyperlink ref="M31" r:id="rId102"/>
    <hyperlink ref="M128" r:id="rId103"/>
    <hyperlink ref="M36" r:id="rId104"/>
    <hyperlink ref="M129" r:id="rId105"/>
    <hyperlink ref="M66" r:id="rId106"/>
    <hyperlink ref="M243:M245" r:id="rId107" display="dbarton@doe.nv.gov"/>
    <hyperlink ref="M41" r:id="rId108"/>
    <hyperlink ref="M38" r:id="rId109"/>
    <hyperlink ref="M35" r:id="rId110"/>
    <hyperlink ref="M39" r:id="rId111"/>
    <hyperlink ref="M40" r:id="rId112"/>
    <hyperlink ref="M42" r:id="rId113"/>
    <hyperlink ref="M37" r:id="rId114"/>
    <hyperlink ref="M68" r:id="rId115"/>
    <hyperlink ref="M69" r:id="rId116"/>
    <hyperlink ref="M67" r:id="rId117"/>
    <hyperlink ref="M43" r:id="rId118" display="mailto:Lpennings@cde.ca.gov"/>
    <hyperlink ref="M58" r:id="rId119" display="mailto:andrew.paul@ct.gov"/>
    <hyperlink ref="M51" r:id="rId120"/>
    <hyperlink ref="M45" r:id="rId121"/>
    <hyperlink ref="M99" r:id="rId122"/>
    <hyperlink ref="M97" r:id="rId123"/>
    <hyperlink ref="M101" r:id="rId124"/>
    <hyperlink ref="M102" r:id="rId125"/>
    <hyperlink ref="M98" r:id="rId126"/>
    <hyperlink ref="M100" r:id="rId127"/>
    <hyperlink ref="M114" r:id="rId128" display="jtodd@doe.state.in.us"/>
    <hyperlink ref="M103" r:id="rId129"/>
    <hyperlink ref="M131" r:id="rId130"/>
    <hyperlink ref="M124" r:id="rId131"/>
    <hyperlink ref="M126" r:id="rId132"/>
    <hyperlink ref="M73" r:id="rId133"/>
    <hyperlink ref="M65" r:id="rId134"/>
    <hyperlink ref="M63" r:id="rId135"/>
    <hyperlink ref="M133" r:id="rId136"/>
    <hyperlink ref="M248" r:id="rId137"/>
    <hyperlink ref="M353" r:id="rId138"/>
    <hyperlink ref="M229" r:id="rId139"/>
    <hyperlink ref="M226" r:id="rId140" display="Tracii.Powell@ag.state.nj.us"/>
    <hyperlink ref="M211" r:id="rId141"/>
    <hyperlink ref="M26" r:id="rId142"/>
    <hyperlink ref="M213" r:id="rId143"/>
    <hyperlink ref="M132" r:id="rId144"/>
    <hyperlink ref="M305" r:id="rId145"/>
    <hyperlink ref="M64" r:id="rId146"/>
    <hyperlink ref="M343" r:id="rId147"/>
    <hyperlink ref="M340" r:id="rId148"/>
    <hyperlink ref="M346" r:id="rId149"/>
    <hyperlink ref="M13" r:id="rId150" display="mailto:Trena.bronson@arkansas.gov"/>
    <hyperlink ref="M19" r:id="rId151" display="mailto:William.Lackey@arkansas.gov"/>
    <hyperlink ref="M190" r:id="rId152"/>
    <hyperlink ref="M15" r:id="rId153"/>
    <hyperlink ref="M120" r:id="rId154"/>
    <hyperlink ref="M166" r:id="rId155"/>
    <hyperlink ref="M155" r:id="rId156" display="mailto:baldryw@michigan.gov"/>
    <hyperlink ref="M156" r:id="rId157" display="mailto:bilykk@michigan.gov"/>
    <hyperlink ref="M157" r:id="rId158" display="mailto:foxp1@michigan.gov"/>
    <hyperlink ref="M158" r:id="rId159" display="mailto:galardid@michigan.gov"/>
    <hyperlink ref="M159" r:id="rId160"/>
    <hyperlink ref="M161" r:id="rId161" display="mailto:lonsberrym@michigan.gov"/>
    <hyperlink ref="M162" r:id="rId162" display="mailto:mossm1@michigan.gov"/>
    <hyperlink ref="M164" r:id="rId163" display="mailto:smithb9@michigan.gov"/>
    <hyperlink ref="M165" r:id="rId164" display="mailto:wilsond23@michigan.gov"/>
    <hyperlink ref="M153" r:id="rId165"/>
    <hyperlink ref="M84" r:id="rId166"/>
    <hyperlink ref="M83" r:id="rId167"/>
    <hyperlink ref="M81" r:id="rId168"/>
    <hyperlink ref="M322" r:id="rId169" display="mailto:Mary.Starboard@TexasAgriculture.gov"/>
    <hyperlink ref="M219" r:id="rId170"/>
    <hyperlink ref="M287" r:id="rId171"/>
    <hyperlink ref="M193" r:id="rId172"/>
    <hyperlink ref="M249" r:id="rId173"/>
    <hyperlink ref="M351" r:id="rId174"/>
    <hyperlink ref="M247" r:id="rId175"/>
    <hyperlink ref="M323" r:id="rId176"/>
    <hyperlink ref="M311" r:id="rId177"/>
    <hyperlink ref="M313" r:id="rId178"/>
    <hyperlink ref="M315" r:id="rId179"/>
    <hyperlink ref="M312" r:id="rId180" display="mailto:Christy.Denman@TexasAgriculture.gov"/>
    <hyperlink ref="M309" r:id="rId181"/>
    <hyperlink ref="M310" r:id="rId182"/>
    <hyperlink ref="M319" r:id="rId183"/>
    <hyperlink ref="M225" r:id="rId184"/>
    <hyperlink ref="M154" r:id="rId185"/>
    <hyperlink ref="M91" r:id="rId186"/>
    <hyperlink ref="M294" r:id="rId187"/>
    <hyperlink ref="M293" r:id="rId188" display="Michael.Russett@TexasAgriculture.gov"/>
    <hyperlink ref="M292" r:id="rId189" display="Kerry.Neely@TexasAgriculture.gov"/>
    <hyperlink ref="M295" r:id="rId190" display="Steve.Stoeltje@TexasAgriculture.gov"/>
    <hyperlink ref="M359" r:id="rId191"/>
    <hyperlink ref="M263" r:id="rId192"/>
    <hyperlink ref="M324" r:id="rId193"/>
    <hyperlink ref="M284" r:id="rId194"/>
    <hyperlink ref="M266" r:id="rId195" display="mailto:Joanie.hildenbrand@sde.ok.gov"/>
    <hyperlink ref="M270" r:id="rId196"/>
    <hyperlink ref="M116" r:id="rId197"/>
    <hyperlink ref="M160" r:id="rId198"/>
    <hyperlink ref="M163" r:id="rId199"/>
    <hyperlink ref="M46" r:id="rId200"/>
    <hyperlink ref="M48" r:id="rId201"/>
    <hyperlink ref="M52" r:id="rId202"/>
    <hyperlink ref="M361" r:id="rId203"/>
    <hyperlink ref="M363" r:id="rId204"/>
    <hyperlink ref="M281" r:id="rId205"/>
    <hyperlink ref="M109" r:id="rId206"/>
    <hyperlink ref="M246" r:id="rId207" display="mailto:dcunningham@doe.nv.gov"/>
    <hyperlink ref="M372" r:id="rId208"/>
    <hyperlink ref="M374" r:id="rId209"/>
    <hyperlink ref="M373" r:id="rId210"/>
    <hyperlink ref="M376" r:id="rId211"/>
    <hyperlink ref="M371" r:id="rId212"/>
    <hyperlink ref="M375" r:id="rId213"/>
    <hyperlink ref="M224" r:id="rId214"/>
    <hyperlink ref="M222" r:id="rId215"/>
    <hyperlink ref="M221" r:id="rId216"/>
    <hyperlink ref="M223" r:id="rId217"/>
    <hyperlink ref="M220" r:id="rId218"/>
    <hyperlink ref="M44" r:id="rId219" display="mailto:Tamera.Abad@dphe.state.co.us"/>
    <hyperlink ref="M50" r:id="rId220" display="x@state.co.us"/>
    <hyperlink ref="M94" r:id="rId221"/>
  </hyperlinks>
  <pageMargins left="0.18" right="0.17" top="1" bottom="1" header="0.5" footer="0.5"/>
  <pageSetup scale="70" orientation="portrait" r:id="rId222"/>
  <headerFooter alignWithMargins="0"/>
  <colBreaks count="1" manualBreakCount="1">
    <brk id="18" max="1048575" man="1"/>
  </colBreaks>
  <legacyDrawing r:id="rId2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2012</vt:lpstr>
      <vt:lpstr>'2012'!CACFP_NPA_membership_1</vt:lpstr>
      <vt:lpstr>'2012'!Print_Area</vt:lpstr>
      <vt:lpstr>'2012'!Print_Titles</vt:lpstr>
    </vt:vector>
  </TitlesOfParts>
  <Company>Department of Public Instruction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 Muggenburg</dc:creator>
  <cp:lastModifiedBy>rsupport</cp:lastModifiedBy>
  <cp:lastPrinted>2012-09-09T19:58:38Z</cp:lastPrinted>
  <dcterms:created xsi:type="dcterms:W3CDTF">2006-08-15T13:45:21Z</dcterms:created>
  <dcterms:modified xsi:type="dcterms:W3CDTF">2012-09-09T21:17:40Z</dcterms:modified>
</cp:coreProperties>
</file>